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defaultThemeVersion="166925"/>
  <mc:AlternateContent xmlns:mc="http://schemas.openxmlformats.org/markup-compatibility/2006">
    <mc:Choice Requires="x15">
      <x15ac:absPath xmlns:x15ac="http://schemas.microsoft.com/office/spreadsheetml/2010/11/ac" url="D:\SWOT ANALYSIS\"/>
    </mc:Choice>
  </mc:AlternateContent>
  <xr:revisionPtr revIDLastSave="0" documentId="13_ncr:1_{C803A7C7-FE65-4088-8F3E-87C92E8BDB19}" xr6:coauthVersionLast="36" xr6:coauthVersionMax="36" xr10:uidLastSave="{00000000-0000-0000-0000-000000000000}"/>
  <bookViews>
    <workbookView xWindow="0" yWindow="0" windowWidth="11265" windowHeight="4470" activeTab="2" xr2:uid="{4A758740-A19F-4F8E-8F96-C8BA41B966DE}"/>
  </bookViews>
  <sheets>
    <sheet name="OFF. FILE CODING-DETERMINANTS " sheetId="1" r:id="rId1"/>
    <sheet name="OFFICE FILE CODING SYSTEM" sheetId="2" r:id="rId2"/>
    <sheet name="USING DIFFERENT SUB-FILES &amp; VOL" sheetId="3" r:id="rId3"/>
    <sheet name="OFFICE ASSETS FILING SYSTEM" sheetId="4" r:id="rId4"/>
    <sheet name="FIXED ASSETS FILING SYSTEM" sheetId="5" r:id="rId5"/>
    <sheet name="PSA STAFF PERSONAL FILING SYS." sheetId="6" r:id="rId6"/>
    <sheet name="PS CODES (TEXTJOIN FORMULA)" sheetId="7" r:id="rId7"/>
    <sheet name="TEXTJOIN FORMULA - ALPHABETS" sheetId="8" r:id="rId8"/>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4" i="8" l="1"/>
  <c r="B13" i="8"/>
  <c r="B7" i="8"/>
  <c r="B6" i="8"/>
  <c r="J20" i="7"/>
  <c r="J21" i="7"/>
  <c r="J22" i="7"/>
  <c r="J23" i="7"/>
  <c r="J24" i="7"/>
  <c r="J25" i="7"/>
  <c r="J26" i="7"/>
  <c r="J27" i="7"/>
  <c r="J28" i="7"/>
  <c r="J29" i="7"/>
  <c r="J30" i="7"/>
  <c r="J31" i="7"/>
  <c r="J32" i="7"/>
  <c r="J33" i="7"/>
  <c r="J34" i="7"/>
  <c r="J35" i="7"/>
  <c r="J36" i="7"/>
  <c r="J37" i="7"/>
  <c r="J38" i="7"/>
  <c r="J39" i="7"/>
  <c r="J40" i="7"/>
  <c r="J41" i="7"/>
  <c r="J42" i="7"/>
  <c r="J43" i="7"/>
  <c r="J44" i="7"/>
  <c r="J45" i="7"/>
  <c r="J46" i="7"/>
  <c r="J47" i="7"/>
  <c r="J48" i="7"/>
  <c r="J49" i="7"/>
  <c r="J50" i="7"/>
  <c r="J51" i="7"/>
  <c r="J52" i="7"/>
  <c r="J53" i="7"/>
  <c r="J54" i="7"/>
  <c r="J55" i="7"/>
  <c r="J56" i="7"/>
  <c r="J57" i="7"/>
  <c r="J58" i="7"/>
  <c r="J19" i="7"/>
  <c r="J18" i="7"/>
  <c r="I19" i="7"/>
  <c r="I20" i="7"/>
  <c r="I21" i="7"/>
  <c r="I22" i="7"/>
  <c r="I23" i="7"/>
  <c r="I24" i="7"/>
  <c r="I25" i="7"/>
  <c r="I26" i="7"/>
  <c r="I27" i="7"/>
  <c r="I28" i="7"/>
  <c r="I29" i="7"/>
  <c r="I30" i="7"/>
  <c r="I31" i="7"/>
  <c r="I32" i="7"/>
  <c r="I33" i="7"/>
  <c r="I34" i="7"/>
  <c r="I35" i="7"/>
  <c r="I36" i="7"/>
  <c r="I37" i="7"/>
  <c r="I38" i="7"/>
  <c r="I39" i="7"/>
  <c r="I40" i="7"/>
  <c r="I41" i="7"/>
  <c r="I42" i="7"/>
  <c r="I43" i="7"/>
  <c r="I44" i="7"/>
  <c r="I45" i="7"/>
  <c r="I46" i="7"/>
  <c r="I47" i="7"/>
  <c r="I48" i="7"/>
  <c r="I49" i="7"/>
  <c r="I50" i="7"/>
  <c r="I51" i="7"/>
  <c r="I52" i="7"/>
  <c r="I53" i="7"/>
  <c r="I54" i="7"/>
  <c r="I55" i="7"/>
  <c r="I56" i="7"/>
  <c r="I57" i="7"/>
  <c r="I58" i="7"/>
  <c r="I18" i="7"/>
  <c r="E8" i="7"/>
  <c r="E4" i="7"/>
  <c r="K76" i="6"/>
  <c r="K77" i="6"/>
  <c r="K78" i="6"/>
  <c r="K79" i="6"/>
  <c r="K80" i="6"/>
  <c r="K81" i="6"/>
  <c r="K82" i="6"/>
  <c r="K83" i="6"/>
  <c r="K84" i="6"/>
  <c r="K85" i="6"/>
  <c r="K86" i="6"/>
  <c r="J76" i="6"/>
  <c r="J77" i="6"/>
  <c r="J78" i="6"/>
  <c r="J79" i="6"/>
  <c r="J80" i="6"/>
  <c r="J81" i="6"/>
  <c r="J82" i="6"/>
  <c r="J83" i="6"/>
  <c r="J84" i="6"/>
  <c r="J85" i="6"/>
  <c r="J86" i="6"/>
  <c r="K75" i="6"/>
  <c r="J75" i="6"/>
  <c r="K62" i="6"/>
  <c r="K63" i="6"/>
  <c r="K64" i="6"/>
  <c r="K65" i="6"/>
  <c r="K66" i="6"/>
  <c r="K67" i="6"/>
  <c r="K68" i="6"/>
  <c r="K69" i="6"/>
  <c r="K70" i="6"/>
  <c r="K71" i="6"/>
  <c r="K72" i="6"/>
  <c r="J62" i="6"/>
  <c r="J63" i="6"/>
  <c r="J64" i="6"/>
  <c r="J65" i="6"/>
  <c r="J66" i="6"/>
  <c r="J67" i="6"/>
  <c r="J68" i="6"/>
  <c r="J69" i="6"/>
  <c r="J70" i="6"/>
  <c r="J71" i="6"/>
  <c r="J72" i="6"/>
  <c r="K61" i="6"/>
  <c r="J61" i="6"/>
  <c r="K55" i="6"/>
  <c r="K56" i="6"/>
  <c r="K57" i="6"/>
  <c r="K58" i="6"/>
  <c r="J55" i="6"/>
  <c r="J56" i="6"/>
  <c r="J57" i="6"/>
  <c r="J58" i="6"/>
  <c r="K54" i="6"/>
  <c r="J54" i="6"/>
  <c r="K38" i="6"/>
  <c r="K39" i="6"/>
  <c r="K40" i="6"/>
  <c r="K41" i="6"/>
  <c r="K42" i="6"/>
  <c r="K43" i="6"/>
  <c r="K44" i="6"/>
  <c r="K45" i="6"/>
  <c r="K46" i="6"/>
  <c r="K47" i="6"/>
  <c r="K48" i="6"/>
  <c r="K49" i="6"/>
  <c r="K50" i="6"/>
  <c r="K51" i="6"/>
  <c r="K37" i="6"/>
  <c r="J38" i="6"/>
  <c r="J39" i="6"/>
  <c r="J40" i="6"/>
  <c r="J41" i="6"/>
  <c r="J42" i="6"/>
  <c r="J43" i="6"/>
  <c r="J44" i="6"/>
  <c r="J45" i="6"/>
  <c r="J46" i="6"/>
  <c r="J47" i="6"/>
  <c r="J48" i="6"/>
  <c r="J49" i="6"/>
  <c r="J50" i="6"/>
  <c r="J51" i="6"/>
  <c r="J37" i="6"/>
  <c r="K30" i="6"/>
  <c r="K31" i="6"/>
  <c r="K32" i="6"/>
  <c r="K33" i="6"/>
  <c r="K34" i="6"/>
  <c r="J30" i="6"/>
  <c r="J31" i="6"/>
  <c r="J32" i="6"/>
  <c r="J33" i="6"/>
  <c r="J34" i="6"/>
  <c r="K29" i="6"/>
  <c r="J29" i="6"/>
  <c r="K22" i="6"/>
  <c r="K23" i="6"/>
  <c r="K24" i="6"/>
  <c r="K25" i="6"/>
  <c r="K26" i="6"/>
  <c r="J22" i="6"/>
  <c r="J23" i="6"/>
  <c r="J24" i="6"/>
  <c r="J25" i="6"/>
  <c r="J26" i="6"/>
  <c r="K21" i="6"/>
  <c r="J21" i="6"/>
  <c r="K14" i="6"/>
  <c r="K15" i="6"/>
  <c r="K16" i="6"/>
  <c r="K17" i="6"/>
  <c r="K18" i="6"/>
  <c r="J14" i="6"/>
  <c r="J15" i="6"/>
  <c r="J16" i="6"/>
  <c r="J17" i="6"/>
  <c r="J18" i="6"/>
  <c r="K13" i="6"/>
  <c r="J13" i="6"/>
  <c r="K6" i="6"/>
  <c r="K7" i="6"/>
  <c r="K8" i="6"/>
  <c r="K9" i="6"/>
  <c r="K10" i="6"/>
  <c r="K5" i="6"/>
  <c r="J6" i="6"/>
  <c r="J7" i="6"/>
  <c r="J8" i="6"/>
  <c r="J9" i="6"/>
  <c r="J10" i="6"/>
  <c r="J5" i="6"/>
  <c r="P35" i="5"/>
  <c r="P36" i="5"/>
  <c r="P37" i="5"/>
  <c r="P38" i="5"/>
  <c r="P39" i="5"/>
  <c r="P34" i="5"/>
  <c r="P29" i="5"/>
  <c r="P30" i="5"/>
  <c r="P31" i="5"/>
  <c r="P32" i="5"/>
  <c r="P33" i="5"/>
  <c r="P28" i="5"/>
  <c r="P27" i="5"/>
  <c r="P7" i="5"/>
  <c r="P8" i="5"/>
  <c r="P9" i="5"/>
  <c r="P10" i="5"/>
  <c r="P11" i="5"/>
  <c r="P12" i="5"/>
  <c r="P13" i="5"/>
  <c r="P14" i="5"/>
  <c r="P15" i="5"/>
  <c r="P16" i="5"/>
  <c r="P17" i="5"/>
  <c r="P18" i="5"/>
  <c r="P6" i="5"/>
  <c r="P38" i="4"/>
  <c r="P39" i="4"/>
  <c r="P40" i="4"/>
  <c r="P41" i="4"/>
  <c r="P42" i="4"/>
  <c r="P43" i="4"/>
  <c r="P44" i="4"/>
  <c r="P45" i="4"/>
  <c r="P46" i="4"/>
  <c r="P47" i="4"/>
  <c r="P48" i="4"/>
  <c r="P49" i="4"/>
  <c r="P50" i="4"/>
  <c r="P51" i="4"/>
  <c r="P52" i="4"/>
  <c r="P53" i="4"/>
  <c r="P54" i="4"/>
  <c r="P55" i="4"/>
  <c r="P56" i="4"/>
  <c r="P57" i="4"/>
  <c r="P58" i="4"/>
  <c r="P59" i="4"/>
  <c r="P60" i="4"/>
  <c r="P61" i="4"/>
  <c r="P7" i="4"/>
  <c r="P8" i="4"/>
  <c r="P9" i="4"/>
  <c r="P10" i="4"/>
  <c r="P11" i="4"/>
  <c r="P12" i="4"/>
  <c r="P13" i="4"/>
  <c r="P14" i="4"/>
  <c r="P15" i="4"/>
  <c r="P16" i="4"/>
  <c r="P17" i="4"/>
  <c r="P18" i="4"/>
  <c r="P19" i="4"/>
  <c r="P20" i="4"/>
  <c r="P21" i="4"/>
  <c r="P22" i="4"/>
  <c r="P6" i="4"/>
  <c r="P37" i="4"/>
  <c r="P33" i="4"/>
  <c r="P34" i="4"/>
  <c r="P35" i="4"/>
  <c r="P36" i="4"/>
  <c r="P32" i="4"/>
  <c r="P31" i="4"/>
  <c r="X6" i="4"/>
  <c r="L6" i="3"/>
  <c r="L7" i="3"/>
  <c r="L8" i="3"/>
  <c r="L9" i="3"/>
  <c r="L10" i="3"/>
  <c r="L11" i="3"/>
  <c r="L12" i="3"/>
  <c r="L5" i="3"/>
  <c r="J6" i="3"/>
  <c r="J7" i="3"/>
  <c r="J8" i="3"/>
  <c r="J9" i="3"/>
  <c r="J10" i="3"/>
  <c r="J11" i="3"/>
  <c r="J12" i="3"/>
  <c r="J5" i="3"/>
  <c r="J6" i="2" l="1"/>
  <c r="J7" i="2"/>
  <c r="J8" i="2"/>
  <c r="J9" i="2"/>
  <c r="J10" i="2"/>
  <c r="J11" i="2"/>
  <c r="J12" i="2"/>
  <c r="J5" i="2"/>
  <c r="L6" i="2"/>
  <c r="L7" i="2"/>
  <c r="L8" i="2"/>
  <c r="L9" i="2"/>
  <c r="L10" i="2"/>
  <c r="L11" i="2"/>
  <c r="L12" i="2"/>
  <c r="L5" i="2"/>
  <c r="O7" i="5" l="1"/>
  <c r="O8" i="5"/>
  <c r="O9" i="5"/>
  <c r="O10" i="5"/>
  <c r="O11" i="5"/>
  <c r="O12" i="5"/>
  <c r="O13" i="5"/>
  <c r="O14" i="5"/>
  <c r="O15" i="5"/>
  <c r="O16" i="5"/>
  <c r="O17" i="5"/>
  <c r="O18" i="5"/>
  <c r="O6" i="5"/>
  <c r="O31" i="4"/>
  <c r="O7" i="4"/>
  <c r="O8" i="4"/>
  <c r="O9" i="4"/>
  <c r="O10" i="4"/>
  <c r="O11" i="4"/>
  <c r="O12" i="4"/>
  <c r="O13" i="4"/>
  <c r="O14" i="4"/>
  <c r="O15" i="4"/>
  <c r="O16" i="4"/>
  <c r="O17" i="4"/>
  <c r="O18" i="4"/>
  <c r="O19" i="4"/>
  <c r="O20" i="4"/>
  <c r="O21" i="4"/>
  <c r="O22" i="4"/>
  <c r="O6" i="4"/>
  <c r="B22" i="1" l="1"/>
</calcChain>
</file>

<file path=xl/sharedStrings.xml><?xml version="1.0" encoding="utf-8"?>
<sst xmlns="http://schemas.openxmlformats.org/spreadsheetml/2006/main" count="2031" uniqueCount="516">
  <si>
    <t>S/N</t>
  </si>
  <si>
    <t>COMPANY NAME</t>
  </si>
  <si>
    <t>PSA</t>
  </si>
  <si>
    <t>HUMAN RESOURCE (HR)</t>
  </si>
  <si>
    <t>V1</t>
  </si>
  <si>
    <t>ADMINISTRATION (ADM)</t>
  </si>
  <si>
    <t>FINANCE (FIN)</t>
  </si>
  <si>
    <t>INFORMATION TECHNOLOGY (I.T)</t>
  </si>
  <si>
    <t>SUPPLIES AND STORES MANAGEMENT (SSM)</t>
  </si>
  <si>
    <t>SECURITY (SEC)</t>
  </si>
  <si>
    <t xml:space="preserve">PSA / </t>
  </si>
  <si>
    <t xml:space="preserve">HR / </t>
  </si>
  <si>
    <t xml:space="preserve">SF 1 / </t>
  </si>
  <si>
    <t xml:space="preserve">ADM / </t>
  </si>
  <si>
    <t xml:space="preserve">FIN / </t>
  </si>
  <si>
    <t xml:space="preserve">I.T / </t>
  </si>
  <si>
    <t xml:space="preserve">SSM / </t>
  </si>
  <si>
    <t xml:space="preserve">LM / </t>
  </si>
  <si>
    <t xml:space="preserve">SEC / </t>
  </si>
  <si>
    <t>Utilities (1), Office Rent (2), Cleaning Services (3), Maintenance Works (4)</t>
  </si>
  <si>
    <t xml:space="preserve">Staff Recruitment (1), Staff Promotion (2), Staff Discipline and Dismissal (3), Insurance (4) </t>
  </si>
  <si>
    <t>Data Collection (1), Data Distribution (2), Computer Networks (3)</t>
  </si>
  <si>
    <t>Security Matters (1), Security Reports (2), Security Promotions and Discipline (3)</t>
  </si>
  <si>
    <t>DETERMINATION OF MAIN OFFICE FILES, SUB - FILES AND VOLUMNS</t>
  </si>
  <si>
    <t>Source: Nana Kwaku Duodu</t>
  </si>
  <si>
    <t>Electoral Commission, Ghana</t>
  </si>
  <si>
    <t xml:space="preserve">CREATED OFFICE FILES CODING SYSTEM FOR NEW AND OLD COMPANIES, ORGANIZATIONS AND INSTITUTIONS </t>
  </si>
  <si>
    <t>SUB FILE CATEGORY</t>
  </si>
  <si>
    <t>VOLUMN CATEGORY</t>
  </si>
  <si>
    <t>SAMPLE VOLUMN CATEGORY</t>
  </si>
  <si>
    <t>CREATED OFFICE FILES CODING SYSTEM (1)</t>
  </si>
  <si>
    <t>CREATED OFFICE FILES CODING SYSTEM (2)</t>
  </si>
  <si>
    <t xml:space="preserve">SF 2 / </t>
  </si>
  <si>
    <t xml:space="preserve">SF 3 / </t>
  </si>
  <si>
    <t xml:space="preserve">SF 4 / </t>
  </si>
  <si>
    <t>V2</t>
  </si>
  <si>
    <t>V3</t>
  </si>
  <si>
    <t>V4</t>
  </si>
  <si>
    <t>V5</t>
  </si>
  <si>
    <t>Stores (1), Supplies (2)</t>
  </si>
  <si>
    <t>Accounts (1), Salaries, Allowances and Bonuses (2), procurement (3), Budget (3) Loans and Debts (4)</t>
  </si>
  <si>
    <t>CHAIRS</t>
  </si>
  <si>
    <t>TABLES</t>
  </si>
  <si>
    <t>Litigations (1), Court Cases (2), Contracts (3)</t>
  </si>
  <si>
    <t>YEAR OF PURCHASE</t>
  </si>
  <si>
    <t>PSA /</t>
  </si>
  <si>
    <t>LOCATION</t>
  </si>
  <si>
    <t>KIA TRUCK</t>
  </si>
  <si>
    <t>MOTOR BIKES</t>
  </si>
  <si>
    <t>ABOBOYAA</t>
  </si>
  <si>
    <t>DELIVERY VANS</t>
  </si>
  <si>
    <t>LANDS</t>
  </si>
  <si>
    <t>SHOPPING ARCADE COMPLEX</t>
  </si>
  <si>
    <t>WAREHOUSE</t>
  </si>
  <si>
    <t>ITEM TYPE</t>
  </si>
  <si>
    <t>Plastic</t>
  </si>
  <si>
    <t>Wooden</t>
  </si>
  <si>
    <t>Metal</t>
  </si>
  <si>
    <t>Galvanized</t>
  </si>
  <si>
    <t xml:space="preserve">HANGERS </t>
  </si>
  <si>
    <t xml:space="preserve">CEILING FANS </t>
  </si>
  <si>
    <t xml:space="preserve">AIR CONDITIONERS </t>
  </si>
  <si>
    <t xml:space="preserve">LAPTOPS </t>
  </si>
  <si>
    <t xml:space="preserve">COUNTING MONEY MACHINES </t>
  </si>
  <si>
    <t xml:space="preserve">RECEIPT PRINTERS </t>
  </si>
  <si>
    <t xml:space="preserve">STAPLE MACHINES </t>
  </si>
  <si>
    <t xml:space="preserve">LOUD SPEAKERS </t>
  </si>
  <si>
    <t xml:space="preserve">FIRE ALARMS </t>
  </si>
  <si>
    <t xml:space="preserve">FIRE EXTINGUISHERS </t>
  </si>
  <si>
    <t xml:space="preserve">FRIDGE </t>
  </si>
  <si>
    <t xml:space="preserve">FREEZERS </t>
  </si>
  <si>
    <t>Medium</t>
  </si>
  <si>
    <t>Long</t>
  </si>
  <si>
    <t>Nasco</t>
  </si>
  <si>
    <t>High Sense</t>
  </si>
  <si>
    <t>Del</t>
  </si>
  <si>
    <t>Toshiba</t>
  </si>
  <si>
    <t>ACER</t>
  </si>
  <si>
    <t>10 inches</t>
  </si>
  <si>
    <t>20 inches</t>
  </si>
  <si>
    <t>ORGANIZERS &amp; TRAYS</t>
  </si>
  <si>
    <t>CODE</t>
  </si>
  <si>
    <t>Big</t>
  </si>
  <si>
    <t>Majesty Big</t>
  </si>
  <si>
    <t>Orion - Big</t>
  </si>
  <si>
    <t>Orion - Medium</t>
  </si>
  <si>
    <t>All 10 Pavilions</t>
  </si>
  <si>
    <t>Communication Centre</t>
  </si>
  <si>
    <t xml:space="preserve">All 10 Pavilions &amp; lanes </t>
  </si>
  <si>
    <t>SECURITY CAMERAS</t>
  </si>
  <si>
    <t>JPT 3</t>
  </si>
  <si>
    <t>JPT 4</t>
  </si>
  <si>
    <t xml:space="preserve">08 / </t>
  </si>
  <si>
    <t>5 /</t>
  </si>
  <si>
    <t xml:space="preserve">2020 / </t>
  </si>
  <si>
    <t xml:space="preserve">5 / </t>
  </si>
  <si>
    <t xml:space="preserve">10 / </t>
  </si>
  <si>
    <t xml:space="preserve"> SC / </t>
  </si>
  <si>
    <t xml:space="preserve"> FZ / </t>
  </si>
  <si>
    <t xml:space="preserve"> FG / </t>
  </si>
  <si>
    <t xml:space="preserve"> FE / </t>
  </si>
  <si>
    <t xml:space="preserve"> FA / </t>
  </si>
  <si>
    <t xml:space="preserve"> CH / </t>
  </si>
  <si>
    <t xml:space="preserve"> TB / </t>
  </si>
  <si>
    <t xml:space="preserve"> HG / </t>
  </si>
  <si>
    <t xml:space="preserve"> CF / </t>
  </si>
  <si>
    <t xml:space="preserve"> AC / </t>
  </si>
  <si>
    <t xml:space="preserve"> LT / </t>
  </si>
  <si>
    <t xml:space="preserve"> CMM / </t>
  </si>
  <si>
    <t xml:space="preserve"> RP / </t>
  </si>
  <si>
    <t xml:space="preserve"> SM / </t>
  </si>
  <si>
    <t xml:space="preserve"> OT / </t>
  </si>
  <si>
    <t xml:space="preserve"> LS / </t>
  </si>
  <si>
    <t xml:space="preserve">All 10 Pavilions, Lanes &amp; Offices </t>
  </si>
  <si>
    <t>COMPANY NAME CODE</t>
  </si>
  <si>
    <t>ITEM TYPE AND CODE</t>
  </si>
  <si>
    <t xml:space="preserve">03 / </t>
  </si>
  <si>
    <t xml:space="preserve">09 / </t>
  </si>
  <si>
    <t xml:space="preserve">11 / </t>
  </si>
  <si>
    <t xml:space="preserve">12 / </t>
  </si>
  <si>
    <t xml:space="preserve">13 / </t>
  </si>
  <si>
    <t xml:space="preserve">14 / </t>
  </si>
  <si>
    <t xml:space="preserve">15 / </t>
  </si>
  <si>
    <t xml:space="preserve">16 / </t>
  </si>
  <si>
    <t xml:space="preserve">17 / </t>
  </si>
  <si>
    <t xml:space="preserve">02 / </t>
  </si>
  <si>
    <t xml:space="preserve">04 / </t>
  </si>
  <si>
    <t xml:space="preserve">05 / </t>
  </si>
  <si>
    <t xml:space="preserve">06 / </t>
  </si>
  <si>
    <t xml:space="preserve">07 / </t>
  </si>
  <si>
    <t xml:space="preserve">GENERAL ITEM </t>
  </si>
  <si>
    <t>Swivel</t>
  </si>
  <si>
    <t xml:space="preserve">All 10 Pavilions, lanes &amp; Offices </t>
  </si>
  <si>
    <t>Wonderland Arena</t>
  </si>
  <si>
    <t>ATICULATOR TRUCKS</t>
  </si>
  <si>
    <t>FORK LIFTS</t>
  </si>
  <si>
    <t>FIXED ASSETS NAME</t>
  </si>
  <si>
    <t>GENERAL ITEM IDENTIFICATION CODE</t>
  </si>
  <si>
    <t>FIXED ASSETS IDENTIFICATION CODE</t>
  </si>
  <si>
    <t>HAULAGE TRUCKS</t>
  </si>
  <si>
    <t>Babylon</t>
  </si>
  <si>
    <t xml:space="preserve"> 5 /</t>
  </si>
  <si>
    <t xml:space="preserve"> SP / </t>
  </si>
  <si>
    <t xml:space="preserve"> AT / </t>
  </si>
  <si>
    <t xml:space="preserve"> HT / </t>
  </si>
  <si>
    <t xml:space="preserve"> FL / </t>
  </si>
  <si>
    <t xml:space="preserve"> KT / </t>
  </si>
  <si>
    <t xml:space="preserve"> DV / </t>
  </si>
  <si>
    <t xml:space="preserve"> MB / </t>
  </si>
  <si>
    <t xml:space="preserve"> ABY / </t>
  </si>
  <si>
    <t xml:space="preserve"> 40 / </t>
  </si>
  <si>
    <t xml:space="preserve"> 45 / </t>
  </si>
  <si>
    <t xml:space="preserve"> 50 / </t>
  </si>
  <si>
    <t xml:space="preserve"> 55 / </t>
  </si>
  <si>
    <t xml:space="preserve"> 60 / </t>
  </si>
  <si>
    <t xml:space="preserve"> 65 / </t>
  </si>
  <si>
    <t xml:space="preserve"> 35 / </t>
  </si>
  <si>
    <t xml:space="preserve"> 30 / </t>
  </si>
  <si>
    <t xml:space="preserve"> 25 / </t>
  </si>
  <si>
    <t xml:space="preserve"> 20 / </t>
  </si>
  <si>
    <t xml:space="preserve"> 15 / </t>
  </si>
  <si>
    <t xml:space="preserve"> 10 / </t>
  </si>
  <si>
    <t xml:space="preserve"> BBL / </t>
  </si>
  <si>
    <t xml:space="preserve"> PC / </t>
  </si>
  <si>
    <t xml:space="preserve"> PC 1 / </t>
  </si>
  <si>
    <t xml:space="preserve"> PC 2 / </t>
  </si>
  <si>
    <t xml:space="preserve"> TY1 / </t>
  </si>
  <si>
    <t xml:space="preserve"> TY2 / </t>
  </si>
  <si>
    <t xml:space="preserve"> TY3 / </t>
  </si>
  <si>
    <t xml:space="preserve"> TY4 / </t>
  </si>
  <si>
    <t xml:space="preserve"> TY5 / </t>
  </si>
  <si>
    <t xml:space="preserve"> TY6 / </t>
  </si>
  <si>
    <t xml:space="preserve"> TY7 / </t>
  </si>
  <si>
    <t xml:space="preserve"> TY8 / </t>
  </si>
  <si>
    <t xml:space="preserve"> 2016 /</t>
  </si>
  <si>
    <t xml:space="preserve"> 2012 / </t>
  </si>
  <si>
    <t xml:space="preserve"> 2016 / </t>
  </si>
  <si>
    <t xml:space="preserve"> 2010 / </t>
  </si>
  <si>
    <t xml:space="preserve"> 2015 / </t>
  </si>
  <si>
    <t>Pusher Community X</t>
  </si>
  <si>
    <t>Transport Yard One</t>
  </si>
  <si>
    <t>Transport Yard Two</t>
  </si>
  <si>
    <t>Transport Yard Three</t>
  </si>
  <si>
    <t>Transport Yard Four</t>
  </si>
  <si>
    <t>Transport Yard Five</t>
  </si>
  <si>
    <t>Transport Yard Six</t>
  </si>
  <si>
    <t>Transport Yard Seven</t>
  </si>
  <si>
    <t>Transport Yard Eight</t>
  </si>
  <si>
    <t xml:space="preserve"> 2014 / </t>
  </si>
  <si>
    <t xml:space="preserve"> 12PA / </t>
  </si>
  <si>
    <t>01 /</t>
  </si>
  <si>
    <t xml:space="preserve">12PA / </t>
  </si>
  <si>
    <t xml:space="preserve">6PA / </t>
  </si>
  <si>
    <t xml:space="preserve">12PB / </t>
  </si>
  <si>
    <t xml:space="preserve">12PC / </t>
  </si>
  <si>
    <t xml:space="preserve"> AA /</t>
  </si>
  <si>
    <t>+23354714895</t>
  </si>
  <si>
    <t>ITEM QUANTITY / SPECIFIC NUMBER</t>
  </si>
  <si>
    <t>DETERMINATION OF FIXED ASSETS AND CODE GENERATION</t>
  </si>
  <si>
    <t>DETERMINATION OF GENERAL ASSETS AND CODE GENERATION</t>
  </si>
  <si>
    <t>TABLE 1</t>
  </si>
  <si>
    <t>TABLE 2A</t>
  </si>
  <si>
    <t>TABLE 2B</t>
  </si>
  <si>
    <t>TABLE 3A</t>
  </si>
  <si>
    <t>TABLE 3B</t>
  </si>
  <si>
    <t>TABLE 4A</t>
  </si>
  <si>
    <t>TABLE 4B</t>
  </si>
  <si>
    <t>TABLE 5A</t>
  </si>
  <si>
    <t>TABLE 5B</t>
  </si>
  <si>
    <t>SELECTED FIXED ASSET FOR NUMBERING</t>
  </si>
  <si>
    <t>ITEM TYPE (1)</t>
  </si>
  <si>
    <t>ITEM TYPE (2)</t>
  </si>
  <si>
    <t>ITEM QUANTITY</t>
  </si>
  <si>
    <t>CODE 1</t>
  </si>
  <si>
    <t>CODE 2</t>
  </si>
  <si>
    <t>TOTAL</t>
  </si>
  <si>
    <t xml:space="preserve">DESKTOP COMPUTERS </t>
  </si>
  <si>
    <t xml:space="preserve"> DCP / </t>
  </si>
  <si>
    <t>Majesty Medium</t>
  </si>
  <si>
    <t xml:space="preserve">6 / </t>
  </si>
  <si>
    <t xml:space="preserve">7 / </t>
  </si>
  <si>
    <t xml:space="preserve">8 / </t>
  </si>
  <si>
    <t xml:space="preserve">9 / </t>
  </si>
  <si>
    <t xml:space="preserve">18 / </t>
  </si>
  <si>
    <t xml:space="preserve">19 / </t>
  </si>
  <si>
    <t>Residential</t>
  </si>
  <si>
    <t>Commercial</t>
  </si>
  <si>
    <t>Bonded</t>
  </si>
  <si>
    <t>Public</t>
  </si>
  <si>
    <t>Serviced Plots</t>
  </si>
  <si>
    <t>Unserviced Plots</t>
  </si>
  <si>
    <t>Container Carriers</t>
  </si>
  <si>
    <t>Side Loaders</t>
  </si>
  <si>
    <t xml:space="preserve">Semi </t>
  </si>
  <si>
    <t>Full</t>
  </si>
  <si>
    <t xml:space="preserve">Counter Balance </t>
  </si>
  <si>
    <t>CARGO TRUCKS</t>
  </si>
  <si>
    <t>Light Duty</t>
  </si>
  <si>
    <t>Medium Duty</t>
  </si>
  <si>
    <t>KIA K2700N III</t>
  </si>
  <si>
    <t xml:space="preserve">KIA Bongo </t>
  </si>
  <si>
    <t>Mid size</t>
  </si>
  <si>
    <t>PICK UP CARS 4 x 4</t>
  </si>
  <si>
    <t>Full Size</t>
  </si>
  <si>
    <t>Panel Vans</t>
  </si>
  <si>
    <t>Box Vans</t>
  </si>
  <si>
    <t>Scooters</t>
  </si>
  <si>
    <t>Motorcycles with sidedoors</t>
  </si>
  <si>
    <t>Standard and Enclosed</t>
  </si>
  <si>
    <t xml:space="preserve">Cargo </t>
  </si>
  <si>
    <t xml:space="preserve"> CT / </t>
  </si>
  <si>
    <t>BUILDINGS</t>
  </si>
  <si>
    <t>Shopping Arcade</t>
  </si>
  <si>
    <t>Shopping Mall</t>
  </si>
  <si>
    <t xml:space="preserve"> PUP / </t>
  </si>
  <si>
    <t xml:space="preserve"> SA /</t>
  </si>
  <si>
    <t>SAC /</t>
  </si>
  <si>
    <t>WH /</t>
  </si>
  <si>
    <t xml:space="preserve">BD / </t>
  </si>
  <si>
    <t xml:space="preserve">LD / </t>
  </si>
  <si>
    <t xml:space="preserve"> BD /</t>
  </si>
  <si>
    <t xml:space="preserve"> CM /</t>
  </si>
  <si>
    <t xml:space="preserve"> PB / </t>
  </si>
  <si>
    <t xml:space="preserve"> LD /</t>
  </si>
  <si>
    <t xml:space="preserve"> MD / </t>
  </si>
  <si>
    <t xml:space="preserve"> SL / </t>
  </si>
  <si>
    <t xml:space="preserve"> CC / </t>
  </si>
  <si>
    <t xml:space="preserve"> SHT / </t>
  </si>
  <si>
    <t xml:space="preserve"> FHT / </t>
  </si>
  <si>
    <t xml:space="preserve"> CB / </t>
  </si>
  <si>
    <t xml:space="preserve"> KIA M / </t>
  </si>
  <si>
    <t xml:space="preserve"> KIA B / </t>
  </si>
  <si>
    <t xml:space="preserve"> MS / </t>
  </si>
  <si>
    <t xml:space="preserve"> FS / </t>
  </si>
  <si>
    <t xml:space="preserve"> PV / </t>
  </si>
  <si>
    <t xml:space="preserve"> BV / </t>
  </si>
  <si>
    <t xml:space="preserve"> ST / </t>
  </si>
  <si>
    <t xml:space="preserve"> MSD / </t>
  </si>
  <si>
    <t xml:space="preserve"> SEA / </t>
  </si>
  <si>
    <t xml:space="preserve"> CGA / </t>
  </si>
  <si>
    <t xml:space="preserve"> USP / </t>
  </si>
  <si>
    <t xml:space="preserve"> RDT / </t>
  </si>
  <si>
    <t>−</t>
  </si>
  <si>
    <t>TABLE 6</t>
  </si>
  <si>
    <t xml:space="preserve">HUMAN RESOURCE </t>
  </si>
  <si>
    <t xml:space="preserve">FINANCE </t>
  </si>
  <si>
    <t xml:space="preserve">INFORMATION TECHNOLOGY </t>
  </si>
  <si>
    <t xml:space="preserve">SUPPLIES AND STORES MANAGEMENT </t>
  </si>
  <si>
    <t>FILE  NUMBER</t>
  </si>
  <si>
    <t>STAFF NAME</t>
  </si>
  <si>
    <t>STAFF PERSONAL FILES CODING STRUCTURE</t>
  </si>
  <si>
    <t>John Reeves</t>
  </si>
  <si>
    <t>Kwame Arthur</t>
  </si>
  <si>
    <t>Peter Etsie</t>
  </si>
  <si>
    <t>Ewura Amma Dokyi</t>
  </si>
  <si>
    <t>Kwasi Ocran</t>
  </si>
  <si>
    <t xml:space="preserve"> 01 / </t>
  </si>
  <si>
    <t xml:space="preserve"> HR / </t>
  </si>
  <si>
    <t xml:space="preserve"> 02 / </t>
  </si>
  <si>
    <t xml:space="preserve"> 03 / </t>
  </si>
  <si>
    <t xml:space="preserve"> 04 / </t>
  </si>
  <si>
    <t xml:space="preserve"> 05 / </t>
  </si>
  <si>
    <t>DEPARTMENT</t>
  </si>
  <si>
    <t>GHANA</t>
  </si>
  <si>
    <t xml:space="preserve"> GH / </t>
  </si>
  <si>
    <t>GHANA CODE</t>
  </si>
  <si>
    <t>ADMINISTRATION</t>
  </si>
  <si>
    <t>Kwame Asobonteng</t>
  </si>
  <si>
    <t xml:space="preserve"> ADM / </t>
  </si>
  <si>
    <t xml:space="preserve"> FIN / </t>
  </si>
  <si>
    <t>Aristotle Gonzale</t>
  </si>
  <si>
    <t>Kwame Asubonteng</t>
  </si>
  <si>
    <t>John Rivers</t>
  </si>
  <si>
    <t>Esther Parry</t>
  </si>
  <si>
    <t>Akosua Bompata</t>
  </si>
  <si>
    <t>Abdulai Mohammed</t>
  </si>
  <si>
    <t>Teni Hannah</t>
  </si>
  <si>
    <t xml:space="preserve">Alexander Ackah </t>
  </si>
  <si>
    <t>Florence Okyere</t>
  </si>
  <si>
    <t>Pascal Williams</t>
  </si>
  <si>
    <t>Okukuseku Frederick</t>
  </si>
  <si>
    <t>Akua Ampofo</t>
  </si>
  <si>
    <t xml:space="preserve"> I.T / </t>
  </si>
  <si>
    <t xml:space="preserve"> SSM / </t>
  </si>
  <si>
    <t>Daniel Glover</t>
  </si>
  <si>
    <t>Patrick Atta Yeboah</t>
  </si>
  <si>
    <t>Asantewaa Efua</t>
  </si>
  <si>
    <t>Godsway Atsu</t>
  </si>
  <si>
    <t>Peter Greenstreet</t>
  </si>
  <si>
    <t>Shadrach Oware</t>
  </si>
  <si>
    <t xml:space="preserve">Kingsley Quaye </t>
  </si>
  <si>
    <t xml:space="preserve">Tetelesta Freeman </t>
  </si>
  <si>
    <t xml:space="preserve">Priscilla Tawiah </t>
  </si>
  <si>
    <t>Akeem Nostradamus</t>
  </si>
  <si>
    <t>Angel Kenniston</t>
  </si>
  <si>
    <t>Yaa Rahim</t>
  </si>
  <si>
    <t>Kofi Ghana</t>
  </si>
  <si>
    <t>Mamadou Alhassan</t>
  </si>
  <si>
    <t>Fati Osman</t>
  </si>
  <si>
    <t>Issah Jacobs</t>
  </si>
  <si>
    <t>Babatunde Blessing</t>
  </si>
  <si>
    <t>Hamidou Diallo</t>
  </si>
  <si>
    <t>Michael Atta Barnes</t>
  </si>
  <si>
    <t>Benjamin Asante</t>
  </si>
  <si>
    <t xml:space="preserve">LEGAL </t>
  </si>
  <si>
    <t xml:space="preserve"> LG / </t>
  </si>
  <si>
    <t>LEGAL (LG)</t>
  </si>
  <si>
    <t xml:space="preserve">LG / </t>
  </si>
  <si>
    <t xml:space="preserve">GH / </t>
  </si>
  <si>
    <t>Lawyer Asempapa</t>
  </si>
  <si>
    <t>Lawyer Justice Dogbe</t>
  </si>
  <si>
    <t>Agnes Abena Boateng</t>
  </si>
  <si>
    <t>Christian Amponsah</t>
  </si>
  <si>
    <t>Oscar Akoto</t>
  </si>
  <si>
    <t>Favour Brown</t>
  </si>
  <si>
    <t>Kobby Dagadu</t>
  </si>
  <si>
    <t>Freda Annor</t>
  </si>
  <si>
    <t>Victoria Chen</t>
  </si>
  <si>
    <t>Vladimir Ostin</t>
  </si>
  <si>
    <t>Jessica Opata</t>
  </si>
  <si>
    <t>Kwabena Bronya</t>
  </si>
  <si>
    <t>Adwoa Obeng</t>
  </si>
  <si>
    <t>Razak Bukari</t>
  </si>
  <si>
    <t>Jacob Zulu</t>
  </si>
  <si>
    <t>Ramaphosa Tsonga</t>
  </si>
  <si>
    <t>Yaw Broni</t>
  </si>
  <si>
    <t>Yaa Erskine</t>
  </si>
  <si>
    <t>SECURITY</t>
  </si>
  <si>
    <t>Samson Okantey</t>
  </si>
  <si>
    <t>Nii Sowah Dodoo</t>
  </si>
  <si>
    <t>Godwin Ofosu</t>
  </si>
  <si>
    <t>Johnson Anaba</t>
  </si>
  <si>
    <t>Nana Kwasi Sarkodie</t>
  </si>
  <si>
    <t>Major (RTD) Samuel Ankrah</t>
  </si>
  <si>
    <t>W.O. (RTD) Addo Twumasi</t>
  </si>
  <si>
    <t>Stephen Amankwah</t>
  </si>
  <si>
    <t>Corporal (RTD) Ohene Agyekum</t>
  </si>
  <si>
    <t>Lance Corporal (RTD) Sylvester Dua</t>
  </si>
  <si>
    <t>Constable (RTD) Amina Inusah</t>
  </si>
  <si>
    <t>Anthony Gadzekpo</t>
  </si>
  <si>
    <t>GHANA (GH)</t>
  </si>
  <si>
    <t>GH /</t>
  </si>
  <si>
    <t xml:space="preserve"> GH /</t>
  </si>
  <si>
    <t xml:space="preserve">PAPARAZZI SHOPPING ARCADE (PSA) FILING SYSTEM </t>
  </si>
  <si>
    <t>PAPARAZZI SHOPPING ARCADE (PSA) FILING SYSTEM</t>
  </si>
  <si>
    <t>SALES, MARKETING, PUBLICITY AND ADVERTISING (SMPA)</t>
  </si>
  <si>
    <t>Sales (1) Marketing (2), Publicity (3), Advertising (4), Customer Relationship (5)</t>
  </si>
  <si>
    <t xml:space="preserve">SMPA / </t>
  </si>
  <si>
    <t xml:space="preserve">SALES, MARKETING, PUBLICITY AND ADVERTISING </t>
  </si>
  <si>
    <t>SAMPLE MAIN FILE CATEGORY &amp; CODE</t>
  </si>
  <si>
    <t xml:space="preserve">COUNTRY &amp; CODE </t>
  </si>
  <si>
    <t>SAMPLE SUB CATEGORY - FILE AND UNIT\CODE</t>
  </si>
  <si>
    <t>EXACT LOCATION</t>
  </si>
  <si>
    <t xml:space="preserve"> 2018 / </t>
  </si>
  <si>
    <t xml:space="preserve"> 2019 / </t>
  </si>
  <si>
    <t xml:space="preserve"> 2020 / </t>
  </si>
  <si>
    <t>COUNTRY CODE CATEGORY</t>
  </si>
  <si>
    <t>COMPANY NAME CODE CATEGORY</t>
  </si>
  <si>
    <t>DEPARTMENT FILE CATEGORY</t>
  </si>
  <si>
    <t>DEPARTMENT FILE CODE CATEGORY</t>
  </si>
  <si>
    <t>COUNTRY CODE  CATEGORY</t>
  </si>
  <si>
    <t xml:space="preserve">COMPANY NAME CODE CATEGORY </t>
  </si>
  <si>
    <t>SUB FILE CODE  CATEGORY</t>
  </si>
  <si>
    <t>VOLUMN CODE CATEGORY</t>
  </si>
  <si>
    <t>GENERAL ITEM CODE</t>
  </si>
  <si>
    <t>FIXED ASSETS CODE</t>
  </si>
  <si>
    <t>FIXED ASSET IDENTIFICATION CODE</t>
  </si>
  <si>
    <t xml:space="preserve">COMPANY NAME CODE </t>
  </si>
  <si>
    <t>COUNTRY</t>
  </si>
  <si>
    <t>COUNTRY CODE</t>
  </si>
  <si>
    <t>DEPARTMENT CODE</t>
  </si>
  <si>
    <t>STAFF NUMBER ALLOCATED</t>
  </si>
  <si>
    <t xml:space="preserve">The Electoral Commission </t>
  </si>
  <si>
    <t xml:space="preserve">has a mandate </t>
  </si>
  <si>
    <t xml:space="preserve">to conduct public elections </t>
  </si>
  <si>
    <t xml:space="preserve">in Ghana. </t>
  </si>
  <si>
    <t>REGION CODE</t>
  </si>
  <si>
    <t>ELECTORAL CODE</t>
  </si>
  <si>
    <t>E</t>
  </si>
  <si>
    <t>E05</t>
  </si>
  <si>
    <t>03</t>
  </si>
  <si>
    <t>05</t>
  </si>
  <si>
    <t>DISTRICT CODE</t>
  </si>
  <si>
    <t>POLLING STATION NUMBER</t>
  </si>
  <si>
    <t>E0512</t>
  </si>
  <si>
    <t>02</t>
  </si>
  <si>
    <t>01</t>
  </si>
  <si>
    <t>REGION: EASTERN</t>
  </si>
  <si>
    <t xml:space="preserve">DISTRICT: NEW JUABEN SOUTH </t>
  </si>
  <si>
    <t>06</t>
  </si>
  <si>
    <t>07</t>
  </si>
  <si>
    <t>04</t>
  </si>
  <si>
    <t>01 A</t>
  </si>
  <si>
    <t>01 B</t>
  </si>
  <si>
    <t>03 A</t>
  </si>
  <si>
    <t>03 B</t>
  </si>
  <si>
    <t>07 A</t>
  </si>
  <si>
    <t>07 B</t>
  </si>
  <si>
    <t>02 A</t>
  </si>
  <si>
    <t>02 B</t>
  </si>
  <si>
    <t>04 A</t>
  </si>
  <si>
    <t>04 B</t>
  </si>
  <si>
    <t>05 A</t>
  </si>
  <si>
    <t>05 B</t>
  </si>
  <si>
    <t>08 A</t>
  </si>
  <si>
    <t>08 B</t>
  </si>
  <si>
    <t>NUMBER OF POLLING STATIONS IN ELECTORAL AREAS</t>
  </si>
  <si>
    <t>TABLE 7</t>
  </si>
  <si>
    <t>TABLE 8</t>
  </si>
  <si>
    <t>+233547104895</t>
  </si>
  <si>
    <t>REGION NAME</t>
  </si>
  <si>
    <t>EASTERN</t>
  </si>
  <si>
    <t>MUNICIPAL NAME</t>
  </si>
  <si>
    <t>NEW JUABEN SOUTH</t>
  </si>
  <si>
    <t>ELECTORAL NAME</t>
  </si>
  <si>
    <t>TWO STREAMS</t>
  </si>
  <si>
    <t>ADWESO TOWN</t>
  </si>
  <si>
    <t>OSABENE MILE 50</t>
  </si>
  <si>
    <t>ADWESO ESTATES</t>
  </si>
  <si>
    <t>NYEREDE NORTH</t>
  </si>
  <si>
    <t>These determinants are necessary to be in place before coding the filing system. It usually revolves around the main policies, departments, and units and functions of the company/organization/institution. They must be clear and precise to be readable and identifiable of a particular office file for use and storage. After some time, it is expected that sub - files would be clear to meet the needs and expectations of the company and et'al. Hence the inevitable use of volumns 1, 2, 3, 4, 5, etc. to identify and modify files, and enhance storage once frequent interactions, increase and growth are recorded.  It has the general procedure of company name, country, department category, sub department category and volumns to cater for expansion and storage with time.</t>
  </si>
  <si>
    <t>POLLING STATION CODE</t>
  </si>
  <si>
    <t>CREATED OFFICE FILES CODING SYSTEM FOR NEW AND OLD COMPANIES, ORGANIZATIONS AND INSTITUTIONS USING THE TEXTJOIN FORMULA</t>
  </si>
  <si>
    <t>=TEXTJOIN("",TRUE,B5:F5)</t>
  </si>
  <si>
    <t>TEXTJOIN FORMULA USED IN EXCEL</t>
  </si>
  <si>
    <t>=TEXTJOIN("",TRUE,B5,C5,D5,E5,F5)</t>
  </si>
  <si>
    <t>=TEXTJOIN("",TRUE,B6,C6,D6,E6,F6)</t>
  </si>
  <si>
    <t>=TEXTJOIN("",TRUE,B7,C7,D7,E7,F7)</t>
  </si>
  <si>
    <t>=TEXTJOIN("",TRUE,B9,C9,D9,E9,F9)</t>
  </si>
  <si>
    <t>=TEXTJOIN("",TRUE,B8,C8,D8,E8,F8)</t>
  </si>
  <si>
    <t>=TEXTJOIN("",TRUE,B10,C10,D10,E10,F10)</t>
  </si>
  <si>
    <t>=TEXTJOIN("",TRUE,B11,C11,D11,E11,F11)</t>
  </si>
  <si>
    <t>=TEXTJOIN("",TRUE,B12,C12,D12,E12,F12)</t>
  </si>
  <si>
    <t>The TEXTJOIN formula concatenates a list or range of text strings and has auto sum function sequentially.</t>
  </si>
  <si>
    <t>The TEXTJOIN formula joins has input variable of TRUE where empty cells are ignored when concatenating.</t>
  </si>
  <si>
    <t>The TEXTJOIN formula joins has input variable of FALSE where empty cells are included when concatenating.</t>
  </si>
  <si>
    <t>The TEXTJOIN formula concatenates a list or range of text strings and into one cell atring. It has auto sum function sequentially.</t>
  </si>
  <si>
    <t>DESIGNED CODED TABLE SUITABLE FOR USE BY THE TEXTJOIN FORMULA</t>
  </si>
  <si>
    <t>TEXTJOIN FORMULA USED IN EXCEL (1)</t>
  </si>
  <si>
    <t>CREATED OFFICE FILES CODING SYSTEM (1) - TEXTJOIN FORMULA</t>
  </si>
  <si>
    <t>CREATED OFFICE FILES CODING SYSTEM (2) - TEXTJOIN FORMULA</t>
  </si>
  <si>
    <r>
      <t>1. Note that the coded</t>
    </r>
    <r>
      <rPr>
        <b/>
        <sz val="11"/>
        <color theme="1"/>
        <rFont val="Arial"/>
        <family val="2"/>
      </rPr>
      <t xml:space="preserve"> Table 2A</t>
    </r>
    <r>
      <rPr>
        <sz val="11"/>
        <color theme="1"/>
        <rFont val="Arial"/>
        <family val="2"/>
      </rPr>
      <t xml:space="preserve"> of eight (8) departments has its source from the determined variables in </t>
    </r>
    <r>
      <rPr>
        <b/>
        <sz val="11"/>
        <color theme="1"/>
        <rFont val="Arial"/>
        <family val="2"/>
      </rPr>
      <t>Sheet 1 (Table 1)</t>
    </r>
    <r>
      <rPr>
        <sz val="11"/>
        <color theme="1"/>
        <rFont val="Arial"/>
        <family val="2"/>
      </rPr>
      <t xml:space="preserve">.                                                                                                                       2. Place all determined variables in a table form to make coding possible.                                               3. Make sure that they are orderly arranged in different cells under respective headings.                                                       4. Effective planning and organization must factor in increase, growth and expansion of company, organization and insitutional functions and interactions.                                                                        5. Use the slash symbol to separate the acronymn used for the company name, country name,  main file category, sub - file category and volumn category.                                                                                6. This will show forth in all correspondences with stakeholders once created.                                                                                                                                               7. </t>
    </r>
    <r>
      <rPr>
        <b/>
        <sz val="11"/>
        <color theme="1"/>
        <rFont val="Arial"/>
        <family val="2"/>
      </rPr>
      <t>Note that file names must bear the exact file category either completely or acronymn codes in bold letters once created</t>
    </r>
    <r>
      <rPr>
        <sz val="11"/>
        <color theme="1"/>
        <rFont val="Arial"/>
        <family val="2"/>
      </rPr>
      <t>.</t>
    </r>
  </si>
  <si>
    <r>
      <t xml:space="preserve">1. </t>
    </r>
    <r>
      <rPr>
        <b/>
        <sz val="14"/>
        <color theme="1"/>
        <rFont val="Arial"/>
        <family val="2"/>
      </rPr>
      <t>Table 3A</t>
    </r>
    <r>
      <rPr>
        <sz val="14"/>
        <color theme="1"/>
        <rFont val="Arial"/>
        <family val="2"/>
      </rPr>
      <t xml:space="preserve"> has placed all determined variables in a table form to make coding possible.                                                                                                                                2. Make sure that they are orderly arranged in different cells under respective headings.                                                                                                                        3. Effective planning and organization must factor in increase, growth and expansion of company, organization and insitutional functions and interactions.                                                                                                                      4. Use the slash symbol to separate the acronymn used for the company name, main file category, country name, sub - file category and volumn category.                                                                                                                            5. This will show forth in all correspondences with stakeholders once created.                                                                                                                                                             6. </t>
    </r>
    <r>
      <rPr>
        <b/>
        <sz val="14"/>
        <color theme="1"/>
        <rFont val="Arial"/>
        <family val="2"/>
      </rPr>
      <t>Note that file names must bear the exact file category either completely or acronymn codes in bold letters as appropriate once created.</t>
    </r>
    <r>
      <rPr>
        <sz val="14"/>
        <color theme="1"/>
        <rFont val="Arial"/>
        <family val="2"/>
      </rPr>
      <t xml:space="preserve"> </t>
    </r>
  </si>
  <si>
    <t>GENERATED ITEM CODE AND ITS TOTAL NUMBER - TEXTJOIN FORMULA</t>
  </si>
  <si>
    <t>GENERATED ITEM CODE AND ALLOCATED SPECIFIC NUMBER - TEXTJOIN FORMULA</t>
  </si>
  <si>
    <t>Note that one Fixed Item (KIA TRUCK) has been used to demonstrate coding sequentially according to their total number twelve (12) owned by the company. This item category has been divided into medium and long range for easy and appropriate coding structure. The arrows give a colourful distinction between the two types of KIA Trucks coded and numbered. All these twelve KIA Trucks have been coded using the TEXTJOIN formula. This is applicable to all coded Fixed Items according to their individual quantities. The numbering is subject to modification (update) whenever quantity increases or decreases.</t>
  </si>
  <si>
    <t>GENERATED FIXED ASSET CODE AND ALLOCATED SPECIFIC NUMBER - TEXTJOIN FORMULA</t>
  </si>
  <si>
    <t>GENERATED FIXED ASSET CODE AND ITS TOTAL NUMBER - TEXTJOIN FORMULA</t>
  </si>
  <si>
    <t>Nana Kwaku Duodu blog</t>
  </si>
  <si>
    <t>Nana Kwaku Duodu 2215 blog</t>
  </si>
  <si>
    <t>USING THE TEXTJOIN FORMULA TO MERGE CELLS AND CONSTRUCT POLLING STATION CODES</t>
  </si>
  <si>
    <t xml:space="preserve">USING THE TEXTJOIN FORMULA TO MERGE CELLS AND CONSTRUCT FORTY ONE POLLING STATION CODES IN FIVE ELECTORAL AREAS </t>
  </si>
  <si>
    <t>POLLING STATION CODE - TEXTJOIN FORMULA USING THE TRUE DELIMETER</t>
  </si>
  <si>
    <t>POLLING STATION CODE - TEXTJOIN FORMULA USING THE FALSE DELIMETER</t>
  </si>
  <si>
    <t>Example - Four (4) cells each has phrases of a full sentence and you are to put all of them together as one sentence. The solution is the usage of the TEXTJOIN formula in excel formula menu.</t>
  </si>
  <si>
    <t>Assignment 1</t>
  </si>
  <si>
    <t>Solution 1</t>
  </si>
  <si>
    <t>Assignment 2</t>
  </si>
  <si>
    <t>Solution 2</t>
  </si>
  <si>
    <r>
      <t xml:space="preserve">1. In </t>
    </r>
    <r>
      <rPr>
        <b/>
        <sz val="11"/>
        <color theme="1"/>
        <rFont val="Arial"/>
        <family val="2"/>
      </rPr>
      <t>Table 2B</t>
    </r>
    <r>
      <rPr>
        <sz val="11"/>
        <color theme="1"/>
        <rFont val="Arial"/>
        <family val="2"/>
      </rPr>
      <t xml:space="preserve">, select the appropriate cell under the correct heading and insert an equal sign symbol (=).                                                                                                                           2. Use the </t>
    </r>
    <r>
      <rPr>
        <b/>
        <sz val="11"/>
        <color theme="1"/>
        <rFont val="Arial"/>
        <family val="2"/>
      </rPr>
      <t>TEXTJOIN formula</t>
    </r>
    <r>
      <rPr>
        <sz val="11"/>
        <color theme="1"/>
        <rFont val="Arial"/>
        <family val="2"/>
      </rPr>
      <t xml:space="preserve"> after insertion of the equal sign making good use of the space symbol of inverted commas and </t>
    </r>
    <r>
      <rPr>
        <b/>
        <sz val="11"/>
        <color theme="1"/>
        <rFont val="Arial"/>
        <family val="2"/>
      </rPr>
      <t>TRUE</t>
    </r>
    <r>
      <rPr>
        <sz val="11"/>
        <color theme="1"/>
        <rFont val="Arial"/>
        <family val="2"/>
      </rPr>
      <t xml:space="preserve"> </t>
    </r>
    <r>
      <rPr>
        <b/>
        <sz val="11"/>
        <color theme="1"/>
        <rFont val="Arial"/>
        <family val="2"/>
      </rPr>
      <t>delimiter</t>
    </r>
    <r>
      <rPr>
        <sz val="11"/>
        <color theme="1"/>
        <rFont val="Arial"/>
        <family val="2"/>
      </rPr>
      <t xml:space="preserve"> or </t>
    </r>
    <r>
      <rPr>
        <b/>
        <sz val="11"/>
        <color theme="1"/>
        <rFont val="Arial"/>
        <family val="2"/>
      </rPr>
      <t>FALSE delimiter (Empty cells in columns and rows)</t>
    </r>
    <r>
      <rPr>
        <sz val="11"/>
        <color theme="1"/>
        <rFont val="Arial"/>
        <family val="2"/>
      </rPr>
      <t xml:space="preserve"> depending on table and cell structure/format.                                                                                        3. Select the range of cells comprising company name, country name, main file, sub - file and volumn number.                                                                                                                                  4. Use the </t>
    </r>
    <r>
      <rPr>
        <b/>
        <sz val="11"/>
        <color theme="1"/>
        <rFont val="Arial"/>
        <family val="2"/>
      </rPr>
      <t>ENTER</t>
    </r>
    <r>
      <rPr>
        <sz val="11"/>
        <color theme="1"/>
        <rFont val="Arial"/>
        <family val="2"/>
      </rPr>
      <t xml:space="preserve"> key to generate the specific office file coding structure.                                                                                       5. You can do it one by one or drag the generated office file code structure and have the generated results for the other regions and categories.                                                                                                                                                                              6. Know that the formula can be replicated in any excel sheet and cells to get appropriate results and it varies only where you design your table.                                                                                                                                                                                       7. Note that the </t>
    </r>
    <r>
      <rPr>
        <b/>
        <sz val="11"/>
        <color theme="1"/>
        <rFont val="Arial"/>
        <family val="2"/>
      </rPr>
      <t>TEXTJOIN formula</t>
    </r>
    <r>
      <rPr>
        <sz val="11"/>
        <color theme="1"/>
        <rFont val="Arial"/>
        <family val="2"/>
      </rPr>
      <t xml:space="preserve"> has similar attributes of </t>
    </r>
    <r>
      <rPr>
        <b/>
        <sz val="11"/>
        <color theme="1"/>
        <rFont val="Arial"/>
        <family val="2"/>
      </rPr>
      <t>the auto sum function of numbers</t>
    </r>
    <r>
      <rPr>
        <sz val="11"/>
        <color theme="1"/>
        <rFont val="Arial"/>
        <family val="2"/>
      </rPr>
      <t xml:space="preserve"> </t>
    </r>
    <r>
      <rPr>
        <b/>
        <sz val="11"/>
        <color theme="1"/>
        <rFont val="Arial"/>
        <family val="2"/>
      </rPr>
      <t>(beginning to the end)</t>
    </r>
    <r>
      <rPr>
        <sz val="11"/>
        <color theme="1"/>
        <rFont val="Arial"/>
        <family val="2"/>
      </rPr>
      <t xml:space="preserve"> as shown in </t>
    </r>
    <r>
      <rPr>
        <b/>
        <sz val="11"/>
        <color theme="1"/>
        <rFont val="Arial"/>
        <family val="2"/>
      </rPr>
      <t>created office files coding system (K Column Cell 5 - 12)</t>
    </r>
    <r>
      <rPr>
        <sz val="11"/>
        <color theme="1"/>
        <rFont val="Arial"/>
        <family val="2"/>
      </rPr>
      <t xml:space="preserve">.                                                                                                                                                                               8. </t>
    </r>
    <r>
      <rPr>
        <b/>
        <sz val="11"/>
        <color theme="1"/>
        <rFont val="Arial"/>
        <family val="2"/>
      </rPr>
      <t>Note that label file names must bear the exact file category either completely or acronymn codes in bold letters once created.</t>
    </r>
  </si>
  <si>
    <t>The TEXTJOIN formula concatenates a list or range of text strings using a delimiter, and has auto sum function sequentially.</t>
  </si>
  <si>
    <t>The TEXTJOIN formula has input variable of FALSE delimiter where empty cells are included when concatenating.</t>
  </si>
  <si>
    <t>The TEXTJOIN formula has input variable of TRUE delimiter where empty cells are ignored when concatenating.</t>
  </si>
  <si>
    <r>
      <t xml:space="preserve">1. In </t>
    </r>
    <r>
      <rPr>
        <b/>
        <sz val="16"/>
        <color theme="1"/>
        <rFont val="Arial"/>
        <family val="2"/>
      </rPr>
      <t>Table 3B</t>
    </r>
    <r>
      <rPr>
        <sz val="16"/>
        <color theme="1"/>
        <rFont val="Arial"/>
        <family val="2"/>
      </rPr>
      <t>, select the appropriate cell under the correct heading and insert an equal sign symbol (=).                                                                                                                           2. Use the TEXTJOIN</t>
    </r>
    <r>
      <rPr>
        <b/>
        <sz val="16"/>
        <color theme="1"/>
        <rFont val="Arial"/>
        <family val="2"/>
      </rPr>
      <t xml:space="preserve"> formula</t>
    </r>
    <r>
      <rPr>
        <sz val="16"/>
        <color theme="1"/>
        <rFont val="Arial"/>
        <family val="2"/>
      </rPr>
      <t xml:space="preserve"> after insertion of the equal sign.                                                                                                              3. Select the range of cells comprising company name, region name, main file, sub - file and volumn number. Note that in a table with empty cells in columns and rows, you can use either TRUE (Ignore) delimiter or False (Include) delimeter in your formula.                                                 4. Use the ENTER key to generate the specific office file coding structure.                                                                                                      5. You can do it one by one or drag the generated office file code structure and have the generated results for the other regions and categories.                                                                                                                                                                                                    6. Know that the </t>
    </r>
    <r>
      <rPr>
        <b/>
        <sz val="16"/>
        <color theme="1"/>
        <rFont val="Arial"/>
        <family val="2"/>
      </rPr>
      <t>formula</t>
    </r>
    <r>
      <rPr>
        <sz val="16"/>
        <color theme="1"/>
        <rFont val="Arial"/>
        <family val="2"/>
      </rPr>
      <t xml:space="preserve"> can be replicated in any excel sheet and cells to get appropriate results and it varies only where you design your table.                                                                                                                                                                                                       7. Note that the </t>
    </r>
    <r>
      <rPr>
        <b/>
        <sz val="16"/>
        <color theme="1"/>
        <rFont val="Arial"/>
        <family val="2"/>
      </rPr>
      <t>TEXTJOIN formula</t>
    </r>
    <r>
      <rPr>
        <sz val="16"/>
        <color theme="1"/>
        <rFont val="Arial"/>
        <family val="2"/>
      </rPr>
      <t xml:space="preserve"> has attribute of the </t>
    </r>
    <r>
      <rPr>
        <b/>
        <sz val="16"/>
        <color theme="1"/>
        <rFont val="Arial"/>
        <family val="2"/>
      </rPr>
      <t>auto</t>
    </r>
    <r>
      <rPr>
        <sz val="16"/>
        <color theme="1"/>
        <rFont val="Arial"/>
        <family val="2"/>
      </rPr>
      <t xml:space="preserve"> </t>
    </r>
    <r>
      <rPr>
        <b/>
        <sz val="16"/>
        <color theme="1"/>
        <rFont val="Arial"/>
        <family val="2"/>
      </rPr>
      <t>sum function of numbers</t>
    </r>
    <r>
      <rPr>
        <sz val="16"/>
        <color theme="1"/>
        <rFont val="Arial"/>
        <family val="2"/>
      </rPr>
      <t xml:space="preserve"> </t>
    </r>
    <r>
      <rPr>
        <b/>
        <sz val="16"/>
        <color theme="1"/>
        <rFont val="Arial"/>
        <family val="2"/>
      </rPr>
      <t xml:space="preserve">sequentially </t>
    </r>
    <r>
      <rPr>
        <sz val="16"/>
        <color theme="1"/>
        <rFont val="Arial"/>
        <family val="2"/>
      </rPr>
      <t xml:space="preserve">as shown in </t>
    </r>
    <r>
      <rPr>
        <b/>
        <sz val="16"/>
        <color theme="1"/>
        <rFont val="Arial"/>
        <family val="2"/>
      </rPr>
      <t>created office files coding system 2</t>
    </r>
    <r>
      <rPr>
        <sz val="16"/>
        <color theme="1"/>
        <rFont val="Arial"/>
        <family val="2"/>
      </rPr>
      <t>.                                                                                                                                                                 8.</t>
    </r>
    <r>
      <rPr>
        <b/>
        <sz val="16"/>
        <color theme="1"/>
        <rFont val="Arial"/>
        <family val="2"/>
      </rPr>
      <t xml:space="preserve"> Note that file names must bear the exact file category either completely or acronymn codes in bold letters as appropriate once created.</t>
    </r>
  </si>
  <si>
    <t>USING THE TEXTJOIN FORMULA WITH ONLY ALPHABETS - TRUE DELIMITER OR FALSE DELIMITER</t>
  </si>
  <si>
    <t>TEXTJOIN FORMULA WITH TRUE DELIMITER</t>
  </si>
  <si>
    <t>TEXTJOIN FORMULA WITH FALSE DELIMITER</t>
  </si>
  <si>
    <t xml:space="preserve">The TEXTJOIN FORMULA in Assignment 2 is practically demonstrated with a blank cell in D11 within a complete sentence from B11 to F11. Using the TRUE delimIter (Ignore empty (blank) cell) and the False delimiter (Include empty (blank) cell), the results in B13 and B14 show bringing together sequentially into one string of cell from originally set apart string of cells. </t>
  </si>
  <si>
    <t>Once you have a table of region code, district code, electoral area code and polling station number in their own cells as A to D, you can use the TEXTJOIN formula to merge the cells into one polling station code in given cell. Note that with no empty cells, you can either use the TRUE DELIMITER or FALSE DELIMITER to get the same results. Now the generated polling station code  (E051202) means Eastern (E) as the region, the 5th district as New Juaben South municipal, the 12th electoral area and the second polling station where voters in the register and given voter I.D. Cards vote on election day. This is in line with the General Code Sheet for all polling stations in Ghana.</t>
  </si>
  <si>
    <r>
      <t>Using the table of region code, district code, selected electoral areas code and polling station numbers, the TEXTJOIN formula in the excel worksheet have been used to merge the cells into polling station codes. These forty one (41) polling station codes are of the first five (5) electoral areas at the New Juaben South municipal in the Eastern region of Ghana. These excel functions are applicable to all polling station codes in the 2024 Code Sheet in Ghana's electoral process</t>
    </r>
    <r>
      <rPr>
        <sz val="11"/>
        <color theme="1"/>
        <rFont val="Arial"/>
        <family val="2"/>
      </rPr>
      <t xml:space="preserve"> </t>
    </r>
    <r>
      <rPr>
        <b/>
        <sz val="11"/>
        <color theme="1"/>
        <rFont val="Arial"/>
        <family val="2"/>
      </rPr>
      <t xml:space="preserve">with its source in allocated polling stations during registration of voters, exhibition of the provisional registers and voting in the 2024 public elections. </t>
    </r>
  </si>
  <si>
    <t>GENERATED FILE CODE - TEXTJOIN FORMULA USING THE TRUE DELIMITER</t>
  </si>
  <si>
    <t>GENERATED FILE CODE - TEXTJOIN FORMULA USING THE FALSE DELIMITER</t>
  </si>
  <si>
    <t>Select the coded company name, country, department, file number, and staff number to constuct personal files for every staff using the TEXTJOIN FORMULA. Note that a table with  empty cells in columns and rows can use either TRUE (Ignore empty cells) delimiter or False (Include empty cells) delimiter in your formula.</t>
  </si>
  <si>
    <r>
      <t xml:space="preserve">1.Table 5A places all determined variables in their owns cells to make coding possible. This is all in one table which specifies the item category with its item code identification. It ends with quantity of each fixed item.                                                                                                                                                                                                                                                                                                                                                   2. Make sure that they are orderly arranged in different cells under respective headings.                                                                                                                                                                                                                                                                                                                                            3. Effective planning and organization of all required variables that define General Assets of the company are necessary.                                                                                                                                                                                                                                                                              4. Use the slash symbol to separate the acronymn used for the company's determined coded variables to have a uniform style and format.                                                                                                                                                                                                                                   5. Use the space key to create exact and even spaces for all the item coded variables in your table for uniform output.                                                                                                                                                                                                                                                                                  </t>
    </r>
    <r>
      <rPr>
        <b/>
        <sz val="16"/>
        <color theme="1"/>
        <rFont val="Arial"/>
        <family val="2"/>
      </rPr>
      <t xml:space="preserve">6. Select the appropriate cell under the correct heading and insert an equal sign symbol (=) as in Column P6 to Column P18.                                                                                                                                                                                                              7. Use the TEXTJOIN formula after insertion of the equal sign.                                                                                                                                                                                                                                                                                                                                     8. Select the specific item coded range of cells as input into the TEXTJOIN formula using a comma symbol at the end of each input. In a table with empty cells in columns and rows, you can use either TRUE (Ignore) delimiter or False (Include) delimiter in your formula. Note that you cannot use the auto sum function because of the table format with selective coded data in different cells.                                                                                                                                                                                                                                                                                                                                                                                                                                  9. Use the ENTER key to generate the specific office file coding structure.                                                                                                                                                                                                                                                                                                                           10. You can do it one by one or drag the generated office file code structure and have the generated results for the other categories.                                                                                                                                                                                                            11. Know that the formula can be replicated in any excel sheet and cells to get appropriate results and it varies only where you design your table.                                                                                                                              </t>
    </r>
  </si>
  <si>
    <r>
      <t xml:space="preserve">1. Table 4A places all determined variables in their owns cells to make coding possible. This is all in one table which specifies the item category with its item code identification. It ends with quantity of each fixed item.                                                                                                                                                                                                                                                2. Make sure that they are orderly arranged in different cells under respective headings.                                                                                                                                                                                                                                                                                  3. Effective planning and organization factor in all required variables that define General Assets of the company.                                                                                                                                                                                                                                   4. Use the slash symbol to separate the acronymn used for the company's determined coded variables to have a uniform style and format.                                                                                                                                                                             5. Use the space key to create exact and even spaces for all the item coded variables in your table for uniform output.                                                                                                                                                                                                                       </t>
    </r>
    <r>
      <rPr>
        <b/>
        <sz val="13"/>
        <color theme="1"/>
        <rFont val="Arial"/>
        <family val="2"/>
      </rPr>
      <t>6. Select the appropriate cell under the correct heading and insert an equal sign symbol (=) as in Column P6 to Column P22.                                                                                                                                                                                                     7. Use the TEXTJOIN FORMULA after insertion of the equal sign.                                                                                                                                                                                                                                                                                                                           8. Select the specific item coded range of cells as input into the TEXTJOIN</t>
    </r>
    <r>
      <rPr>
        <sz val="13"/>
        <color theme="1"/>
        <rFont val="Arial"/>
        <family val="2"/>
      </rPr>
      <t xml:space="preserve"> </t>
    </r>
    <r>
      <rPr>
        <b/>
        <sz val="13"/>
        <color theme="1"/>
        <rFont val="Arial"/>
        <family val="2"/>
      </rPr>
      <t xml:space="preserve">FORMULA formula serially using a comma symbol at the end of each input. In a table with  empty cells in columns and rows, you can use either TRUE (Ignore) delimiter or False (Include) delimiter in your formula. Note that you cannot use the auto sum function here because of the table format with selective coded data.                                                                                                                                                                                                                                                                                                                                                                                     9. Use the ENTER key to generate the specific office file coding structure.                                                                                                                                                                                                                                                                                                 10. You can do it one by one or drag the generated office file code structure and have the generated results for the other categories.                                                                                                                                                                                                     11. Know that the formula can be replicated in any excel sheet and cells to get appropriate results and it varies only where you design your table.                                                                                                                              </t>
    </r>
  </si>
  <si>
    <t>Note that one General Item (CEILING FAN) has been used to demonstrate coding sequentially according to their total number thirty (30) owned by the company. This item category has been divided into medium and long ranges for easy and appropriate coding structure. The arrows give a colourful distinction between the two types of celing fans coded and numbered. All these thirty ceiling fans have been coded using the TEXTJOIN Function. This is applicable to all General Items according to their individual quantities. The numbering is subject to modification (update) whenever quantity increases or decreases.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</si>
</sst>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Arial"/>
      <family val="2"/>
    </font>
    <font>
      <b/>
      <sz val="11"/>
      <color theme="1"/>
      <name val="Arial"/>
      <family val="2"/>
    </font>
    <font>
      <b/>
      <sz val="12"/>
      <color theme="1"/>
      <name val="Arial"/>
      <family val="2"/>
    </font>
    <font>
      <sz val="10"/>
      <color theme="1"/>
      <name val="Arial"/>
      <family val="2"/>
    </font>
    <font>
      <b/>
      <sz val="10"/>
      <color theme="1"/>
      <name val="Arial"/>
      <family val="2"/>
    </font>
    <font>
      <sz val="12"/>
      <color theme="1"/>
      <name val="Arial"/>
      <family val="2"/>
    </font>
    <font>
      <sz val="13"/>
      <color theme="1"/>
      <name val="Arial"/>
      <family val="2"/>
    </font>
    <font>
      <b/>
      <sz val="13"/>
      <color theme="1"/>
      <name val="Arial"/>
      <family val="2"/>
    </font>
    <font>
      <sz val="11"/>
      <color theme="1"/>
      <name val="Calibri"/>
      <family val="2"/>
    </font>
    <font>
      <b/>
      <u/>
      <sz val="11"/>
      <color theme="1"/>
      <name val="Arial"/>
      <family val="2"/>
    </font>
    <font>
      <sz val="16"/>
      <color theme="1"/>
      <name val="Arial"/>
      <family val="2"/>
    </font>
    <font>
      <b/>
      <sz val="16"/>
      <color theme="1"/>
      <name val="Arial"/>
      <family val="2"/>
    </font>
    <font>
      <sz val="14"/>
      <color theme="1"/>
      <name val="Arial"/>
      <family val="2"/>
    </font>
    <font>
      <b/>
      <sz val="14"/>
      <color theme="1"/>
      <name val="Arial"/>
      <family val="2"/>
    </font>
  </fonts>
  <fills count="10">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rgb="FFFFC00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9" tint="0.39997558519241921"/>
        <bgColor indexed="64"/>
      </patternFill>
    </fill>
    <fill>
      <patternFill patternType="solid">
        <fgColor theme="4" tint="0.39997558519241921"/>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s>
  <cellStyleXfs count="1">
    <xf numFmtId="0" fontId="0" fillId="0" borderId="0"/>
  </cellStyleXfs>
  <cellXfs count="211">
    <xf numFmtId="0" fontId="0" fillId="0" borderId="0" xfId="0"/>
    <xf numFmtId="0" fontId="1" fillId="0" borderId="0" xfId="0" applyFont="1"/>
    <xf numFmtId="0" fontId="1" fillId="0" borderId="0" xfId="0" applyFont="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justify" vertical="center" wrapText="1"/>
    </xf>
    <xf numFmtId="0" fontId="1" fillId="0" borderId="1" xfId="0" applyFont="1" applyBorder="1" applyAlignment="1">
      <alignment horizontal="justify" vertical="center"/>
    </xf>
    <xf numFmtId="0" fontId="1" fillId="0" borderId="0" xfId="0" applyFont="1" applyAlignment="1">
      <alignment vertical="center"/>
    </xf>
    <xf numFmtId="0" fontId="1" fillId="0" borderId="0" xfId="0" applyFont="1" applyBorder="1" applyAlignment="1">
      <alignment horizontal="center" vertical="center"/>
    </xf>
    <xf numFmtId="0" fontId="2" fillId="3" borderId="1" xfId="0" applyFont="1" applyFill="1" applyBorder="1" applyAlignment="1">
      <alignment horizontal="center" vertical="center"/>
    </xf>
    <xf numFmtId="0" fontId="1" fillId="3" borderId="1" xfId="0" applyFont="1" applyFill="1" applyBorder="1" applyAlignment="1">
      <alignment horizontal="center" vertical="center"/>
    </xf>
    <xf numFmtId="49" fontId="1" fillId="0" borderId="0" xfId="0" applyNumberFormat="1" applyFont="1" applyBorder="1" applyAlignment="1">
      <alignment horizontal="center" vertical="center"/>
    </xf>
    <xf numFmtId="0" fontId="1" fillId="0" borderId="0" xfId="0" applyFont="1" applyBorder="1" applyAlignment="1">
      <alignment horizontal="left"/>
    </xf>
    <xf numFmtId="0" fontId="1" fillId="0" borderId="0" xfId="0" applyFont="1" applyBorder="1" applyAlignment="1">
      <alignment horizontal="left" vertical="center"/>
    </xf>
    <xf numFmtId="0" fontId="3" fillId="0" borderId="0" xfId="0" applyFont="1"/>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1" fillId="0" borderId="3" xfId="0" applyFont="1" applyBorder="1" applyAlignment="1">
      <alignment horizontal="center" vertical="center"/>
    </xf>
    <xf numFmtId="0" fontId="2" fillId="0" borderId="5" xfId="0" applyFont="1" applyBorder="1" applyAlignment="1">
      <alignment horizontal="center" vertical="center" wrapText="1"/>
    </xf>
    <xf numFmtId="0" fontId="4" fillId="0" borderId="1" xfId="0" applyFont="1" applyBorder="1"/>
    <xf numFmtId="0" fontId="4" fillId="0" borderId="3" xfId="0" applyFont="1" applyBorder="1"/>
    <xf numFmtId="0" fontId="4" fillId="0" borderId="0" xfId="0" applyFont="1"/>
    <xf numFmtId="49" fontId="1" fillId="0" borderId="1" xfId="0" applyNumberFormat="1" applyFont="1" applyBorder="1" applyAlignment="1">
      <alignment horizontal="center"/>
    </xf>
    <xf numFmtId="0"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3" fillId="0" borderId="0" xfId="0" applyFont="1" applyBorder="1" applyAlignment="1">
      <alignment vertical="center"/>
    </xf>
    <xf numFmtId="0" fontId="3" fillId="0" borderId="0" xfId="0" applyFont="1" applyBorder="1" applyAlignment="1">
      <alignment horizontal="center" vertical="center"/>
    </xf>
    <xf numFmtId="0" fontId="2" fillId="0" borderId="0" xfId="0" applyFont="1" applyBorder="1" applyAlignment="1">
      <alignment vertical="center" wrapText="1"/>
    </xf>
    <xf numFmtId="0" fontId="1" fillId="0" borderId="0" xfId="0" applyFont="1" applyBorder="1"/>
    <xf numFmtId="0" fontId="4" fillId="0" borderId="3" xfId="0" applyFont="1" applyBorder="1" applyAlignment="1">
      <alignment vertical="center" wrapText="1"/>
    </xf>
    <xf numFmtId="0" fontId="1" fillId="0" borderId="1" xfId="0" applyFont="1" applyBorder="1" applyAlignment="1">
      <alignment horizontal="center"/>
    </xf>
    <xf numFmtId="0" fontId="1" fillId="0" borderId="1" xfId="0" applyFont="1" applyBorder="1" applyAlignment="1">
      <alignment horizontal="left" vertical="center" wrapText="1"/>
    </xf>
    <xf numFmtId="0" fontId="2" fillId="2" borderId="1" xfId="0" applyFont="1" applyFill="1" applyBorder="1" applyAlignment="1">
      <alignment horizontal="center" vertical="center"/>
    </xf>
    <xf numFmtId="0" fontId="5" fillId="2" borderId="1" xfId="0" applyFont="1" applyFill="1" applyBorder="1"/>
    <xf numFmtId="49" fontId="2" fillId="2"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1" fillId="4" borderId="1" xfId="0" applyFont="1" applyFill="1" applyBorder="1" applyAlignment="1">
      <alignment horizontal="center" vertical="center"/>
    </xf>
    <xf numFmtId="0" fontId="4" fillId="4" borderId="1" xfId="0" applyFont="1" applyFill="1" applyBorder="1"/>
    <xf numFmtId="49" fontId="1" fillId="4" borderId="1" xfId="0" applyNumberFormat="1" applyFont="1" applyFill="1" applyBorder="1" applyAlignment="1">
      <alignment horizontal="center" vertical="center"/>
    </xf>
    <xf numFmtId="49" fontId="1" fillId="4" borderId="1" xfId="0" applyNumberFormat="1" applyFont="1" applyFill="1" applyBorder="1" applyAlignment="1">
      <alignment horizontal="center" vertical="center" wrapText="1"/>
    </xf>
    <xf numFmtId="0" fontId="1" fillId="4" borderId="1"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horizontal="left" vertical="center"/>
    </xf>
    <xf numFmtId="0" fontId="6" fillId="0" borderId="0" xfId="0" applyFont="1"/>
    <xf numFmtId="0" fontId="3" fillId="0" borderId="0" xfId="0" applyFont="1" applyAlignment="1">
      <alignment vertical="center"/>
    </xf>
    <xf numFmtId="0" fontId="1" fillId="0" borderId="3" xfId="0" applyFont="1" applyBorder="1" applyAlignment="1"/>
    <xf numFmtId="0" fontId="2" fillId="0" borderId="1" xfId="0" applyFont="1" applyBorder="1" applyAlignment="1">
      <alignment vertical="center" wrapText="1"/>
    </xf>
    <xf numFmtId="0" fontId="2" fillId="0" borderId="0" xfId="0" applyFont="1" applyAlignment="1"/>
    <xf numFmtId="0" fontId="2" fillId="0" borderId="0" xfId="0" applyFont="1" applyBorder="1" applyAlignment="1">
      <alignment vertical="center"/>
    </xf>
    <xf numFmtId="0" fontId="0" fillId="0" borderId="0" xfId="0" applyBorder="1"/>
    <xf numFmtId="0" fontId="1" fillId="0" borderId="0" xfId="0" applyFont="1" applyBorder="1" applyAlignment="1">
      <alignment vertical="center"/>
    </xf>
    <xf numFmtId="0" fontId="2" fillId="0" borderId="1" xfId="0" applyFont="1" applyBorder="1" applyAlignment="1">
      <alignment horizontal="center" vertical="center" wrapText="1"/>
    </xf>
    <xf numFmtId="0" fontId="1" fillId="0" borderId="1" xfId="0" applyFont="1" applyBorder="1"/>
    <xf numFmtId="0" fontId="4" fillId="4" borderId="1" xfId="0" applyFont="1" applyFill="1" applyBorder="1" applyAlignment="1">
      <alignment horizontal="left" vertical="center"/>
    </xf>
    <xf numFmtId="0" fontId="2" fillId="3" borderId="0" xfId="0" applyFont="1" applyFill="1" applyAlignment="1">
      <alignment horizontal="center" vertical="center"/>
    </xf>
    <xf numFmtId="0" fontId="1" fillId="0" borderId="1" xfId="0" applyFont="1" applyBorder="1" applyAlignment="1">
      <alignment wrapText="1"/>
    </xf>
    <xf numFmtId="0" fontId="1" fillId="0" borderId="1" xfId="0" applyFont="1" applyBorder="1" applyAlignment="1">
      <alignment vertical="center"/>
    </xf>
    <xf numFmtId="0" fontId="1" fillId="0" borderId="6" xfId="0" applyFont="1" applyBorder="1" applyAlignment="1">
      <alignment horizontal="center"/>
    </xf>
    <xf numFmtId="0" fontId="1" fillId="3" borderId="6" xfId="0" applyFont="1" applyFill="1" applyBorder="1" applyAlignment="1">
      <alignment horizontal="center" vertical="center"/>
    </xf>
    <xf numFmtId="0" fontId="1" fillId="0" borderId="6" xfId="0" applyFont="1" applyBorder="1" applyAlignment="1">
      <alignment horizontal="center" vertical="center"/>
    </xf>
    <xf numFmtId="0" fontId="1" fillId="0" borderId="6" xfId="0" applyFont="1" applyBorder="1" applyAlignment="1">
      <alignment horizontal="left" vertical="center"/>
    </xf>
    <xf numFmtId="0" fontId="9" fillId="0" borderId="6" xfId="0" applyFont="1" applyBorder="1" applyAlignment="1">
      <alignment horizontal="center" vertical="center"/>
    </xf>
    <xf numFmtId="0" fontId="1" fillId="5"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5" borderId="1" xfId="0" applyFont="1" applyFill="1" applyBorder="1" applyAlignment="1">
      <alignment horizontal="left" vertical="center"/>
    </xf>
    <xf numFmtId="0" fontId="2" fillId="5" borderId="1" xfId="0" applyFont="1" applyFill="1" applyBorder="1" applyAlignment="1">
      <alignment horizontal="center"/>
    </xf>
    <xf numFmtId="0" fontId="2" fillId="5" borderId="4" xfId="0" applyFont="1" applyFill="1" applyBorder="1" applyAlignment="1">
      <alignment horizontal="center" vertical="center"/>
    </xf>
    <xf numFmtId="0" fontId="1" fillId="0" borderId="4" xfId="0" applyFont="1" applyBorder="1" applyAlignment="1">
      <alignment horizontal="center" vertical="center"/>
    </xf>
    <xf numFmtId="0" fontId="9" fillId="0" borderId="1" xfId="0" applyFont="1" applyBorder="1" applyAlignment="1">
      <alignment horizontal="center" vertical="center"/>
    </xf>
    <xf numFmtId="0" fontId="1" fillId="0" borderId="11" xfId="0" applyFont="1" applyBorder="1"/>
    <xf numFmtId="0" fontId="1" fillId="0" borderId="0" xfId="0" applyFont="1" applyAlignment="1"/>
    <xf numFmtId="0" fontId="2" fillId="0" borderId="0" xfId="0" applyFont="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0" xfId="0" applyFont="1"/>
    <xf numFmtId="0" fontId="3" fillId="2" borderId="1" xfId="0" applyFont="1" applyFill="1" applyBorder="1" applyAlignment="1">
      <alignment vertical="center"/>
    </xf>
    <xf numFmtId="0" fontId="6" fillId="0" borderId="0" xfId="0" applyFont="1" applyAlignment="1">
      <alignment vertical="center"/>
    </xf>
    <xf numFmtId="0" fontId="3" fillId="7" borderId="1" xfId="0" applyFont="1" applyFill="1" applyBorder="1" applyAlignment="1">
      <alignment vertical="center"/>
    </xf>
    <xf numFmtId="0" fontId="2" fillId="7" borderId="1" xfId="0" applyFont="1" applyFill="1" applyBorder="1" applyAlignment="1">
      <alignment vertical="center"/>
    </xf>
    <xf numFmtId="0" fontId="1" fillId="7" borderId="1" xfId="0" applyFont="1" applyFill="1" applyBorder="1" applyAlignment="1">
      <alignment vertical="center"/>
    </xf>
    <xf numFmtId="0" fontId="0" fillId="7" borderId="1" xfId="0" applyFill="1" applyBorder="1" applyAlignment="1">
      <alignment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49" fontId="3" fillId="0" borderId="0" xfId="0" applyNumberFormat="1" applyFont="1" applyAlignment="1">
      <alignment horizontal="left" vertical="center"/>
    </xf>
    <xf numFmtId="0" fontId="6" fillId="0" borderId="1" xfId="0" applyFont="1" applyBorder="1"/>
    <xf numFmtId="0" fontId="1" fillId="6" borderId="3" xfId="0" applyFont="1" applyFill="1" applyBorder="1" applyAlignment="1"/>
    <xf numFmtId="0" fontId="1" fillId="6" borderId="5" xfId="0" applyFont="1" applyFill="1" applyBorder="1" applyAlignment="1"/>
    <xf numFmtId="0" fontId="1" fillId="6" borderId="4" xfId="0" applyFont="1" applyFill="1" applyBorder="1" applyAlignment="1"/>
    <xf numFmtId="0" fontId="1" fillId="4" borderId="10" xfId="0" applyFont="1" applyFill="1" applyBorder="1" applyAlignment="1">
      <alignment vertical="center"/>
    </xf>
    <xf numFmtId="0" fontId="1" fillId="4" borderId="0" xfId="0" applyFont="1" applyFill="1" applyBorder="1" applyAlignment="1">
      <alignment vertical="center"/>
    </xf>
    <xf numFmtId="0" fontId="12" fillId="0" borderId="0" xfId="0" applyFont="1" applyAlignment="1">
      <alignment horizontal="center" vertical="center"/>
    </xf>
    <xf numFmtId="49" fontId="3" fillId="0" borderId="0" xfId="0" applyNumberFormat="1" applyFont="1" applyAlignment="1">
      <alignment horizontal="left" vertical="center"/>
    </xf>
    <xf numFmtId="0" fontId="1" fillId="0" borderId="4" xfId="0" applyFont="1" applyBorder="1" applyAlignment="1">
      <alignment horizontal="center" vertical="center"/>
    </xf>
    <xf numFmtId="0" fontId="2" fillId="0" borderId="1" xfId="0" applyFont="1" applyBorder="1" applyAlignment="1">
      <alignment horizontal="center" vertical="center" wrapText="1"/>
    </xf>
    <xf numFmtId="49" fontId="1" fillId="2" borderId="3" xfId="0" applyNumberFormat="1" applyFont="1" applyFill="1" applyBorder="1" applyAlignment="1">
      <alignment vertical="center"/>
    </xf>
    <xf numFmtId="49" fontId="2" fillId="0" borderId="0" xfId="0" applyNumberFormat="1" applyFont="1" applyAlignment="1">
      <alignment horizontal="center"/>
    </xf>
    <xf numFmtId="0" fontId="2" fillId="2" borderId="3"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Border="1" applyAlignment="1">
      <alignment horizontal="center" vertical="center"/>
    </xf>
    <xf numFmtId="0" fontId="3" fillId="0" borderId="2" xfId="0" applyFont="1" applyBorder="1" applyAlignment="1">
      <alignment horizontal="center" vertical="center"/>
    </xf>
    <xf numFmtId="49" fontId="3" fillId="0" borderId="0" xfId="0" applyNumberFormat="1" applyFont="1" applyAlignment="1">
      <alignment horizontal="left" vertical="center"/>
    </xf>
    <xf numFmtId="0" fontId="2" fillId="0" borderId="0" xfId="0" applyFont="1" applyAlignment="1">
      <alignment horizontal="center"/>
    </xf>
    <xf numFmtId="0" fontId="2" fillId="0" borderId="2" xfId="0" applyFont="1" applyBorder="1" applyAlignment="1">
      <alignment horizontal="center" vertical="center" wrapText="1"/>
    </xf>
    <xf numFmtId="0" fontId="1" fillId="2" borderId="3" xfId="0" applyFont="1" applyFill="1" applyBorder="1" applyAlignment="1">
      <alignment horizontal="justify" vertical="center"/>
    </xf>
    <xf numFmtId="0" fontId="1" fillId="2" borderId="5" xfId="0" applyFont="1" applyFill="1" applyBorder="1" applyAlignment="1">
      <alignment horizontal="justify" vertical="center"/>
    </xf>
    <xf numFmtId="0" fontId="1" fillId="2" borderId="4" xfId="0" applyFont="1" applyFill="1" applyBorder="1" applyAlignment="1">
      <alignment horizontal="justify" vertical="center"/>
    </xf>
    <xf numFmtId="0" fontId="2" fillId="0" borderId="5" xfId="0" applyFont="1" applyBorder="1" applyAlignment="1">
      <alignment horizontal="center" vertical="center"/>
    </xf>
    <xf numFmtId="0" fontId="1"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1" fillId="0" borderId="0" xfId="0" applyFont="1" applyAlignment="1">
      <alignment horizontal="justify" vertical="center" wrapText="1"/>
    </xf>
    <xf numFmtId="0" fontId="1" fillId="0" borderId="0" xfId="0" applyFont="1" applyBorder="1" applyAlignment="1">
      <alignment horizontal="left" vertical="center"/>
    </xf>
    <xf numFmtId="49" fontId="1" fillId="0" borderId="0" xfId="0" applyNumberFormat="1" applyFont="1" applyBorder="1" applyAlignment="1">
      <alignment horizontal="center" vertical="center"/>
    </xf>
    <xf numFmtId="0" fontId="2" fillId="0" borderId="0" xfId="0" applyFont="1" applyBorder="1" applyAlignment="1">
      <alignment horizontal="justify" vertical="center" wrapText="1"/>
    </xf>
    <xf numFmtId="0" fontId="11" fillId="2" borderId="3" xfId="0" applyFont="1" applyFill="1" applyBorder="1" applyAlignment="1">
      <alignment horizontal="justify" vertical="center"/>
    </xf>
    <xf numFmtId="0" fontId="11" fillId="2" borderId="5" xfId="0" applyFont="1" applyFill="1" applyBorder="1" applyAlignment="1">
      <alignment horizontal="justify" vertical="center"/>
    </xf>
    <xf numFmtId="0" fontId="11" fillId="2" borderId="4" xfId="0" applyFont="1" applyFill="1" applyBorder="1" applyAlignment="1">
      <alignment horizontal="justify" vertical="center"/>
    </xf>
    <xf numFmtId="0" fontId="2" fillId="0" borderId="0" xfId="0" applyFont="1" applyBorder="1" applyAlignment="1">
      <alignment horizontal="center" vertical="center" wrapText="1"/>
    </xf>
    <xf numFmtId="0" fontId="2" fillId="0" borderId="2" xfId="0" applyFont="1" applyBorder="1" applyAlignment="1">
      <alignment horizontal="center" vertical="center"/>
    </xf>
    <xf numFmtId="0" fontId="2" fillId="0" borderId="14" xfId="0" applyFont="1" applyBorder="1" applyAlignment="1">
      <alignment horizontal="center" vertical="center"/>
    </xf>
    <xf numFmtId="0" fontId="13" fillId="2" borderId="3" xfId="0" applyFont="1" applyFill="1" applyBorder="1" applyAlignment="1">
      <alignment horizontal="justify" vertical="center"/>
    </xf>
    <xf numFmtId="0" fontId="13" fillId="2" borderId="5" xfId="0" applyFont="1" applyFill="1" applyBorder="1" applyAlignment="1">
      <alignment horizontal="justify" vertical="center"/>
    </xf>
    <xf numFmtId="0" fontId="13" fillId="2" borderId="4" xfId="0" applyFont="1" applyFill="1" applyBorder="1" applyAlignment="1">
      <alignment horizontal="justify"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10" xfId="0" applyFont="1" applyBorder="1" applyAlignment="1">
      <alignment horizontal="center" vertical="center"/>
    </xf>
    <xf numFmtId="0" fontId="3" fillId="0" borderId="14" xfId="0" applyFont="1" applyBorder="1" applyAlignment="1">
      <alignment horizontal="center"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5" borderId="3" xfId="0" applyFont="1" applyFill="1" applyBorder="1" applyAlignment="1">
      <alignment horizontal="justify" vertical="center" wrapText="1"/>
    </xf>
    <xf numFmtId="0" fontId="2" fillId="5" borderId="5" xfId="0" applyFont="1" applyFill="1" applyBorder="1" applyAlignment="1">
      <alignment horizontal="justify" vertical="center" wrapText="1"/>
    </xf>
    <xf numFmtId="0" fontId="2" fillId="5" borderId="4" xfId="0" applyFont="1" applyFill="1" applyBorder="1" applyAlignment="1">
      <alignment horizontal="justify" vertical="center" wrapText="1"/>
    </xf>
    <xf numFmtId="0" fontId="7" fillId="5" borderId="3" xfId="0" applyFont="1" applyFill="1" applyBorder="1" applyAlignment="1">
      <alignment horizontal="justify" vertical="center"/>
    </xf>
    <xf numFmtId="0" fontId="7" fillId="5" borderId="5" xfId="0" applyFont="1" applyFill="1" applyBorder="1" applyAlignment="1">
      <alignment horizontal="justify" vertical="center"/>
    </xf>
    <xf numFmtId="0" fontId="7" fillId="5" borderId="4" xfId="0" applyFont="1" applyFill="1" applyBorder="1" applyAlignment="1">
      <alignment horizontal="justify" vertical="center"/>
    </xf>
    <xf numFmtId="0" fontId="2" fillId="0" borderId="1" xfId="0" applyFont="1" applyBorder="1" applyAlignment="1">
      <alignment horizontal="center" vertical="center" wrapText="1"/>
    </xf>
    <xf numFmtId="0" fontId="2" fillId="0" borderId="12" xfId="0" applyFont="1" applyBorder="1" applyAlignment="1">
      <alignment horizontal="center" vertical="center" wrapText="1"/>
    </xf>
    <xf numFmtId="0" fontId="11" fillId="5" borderId="3" xfId="0" applyFont="1" applyFill="1" applyBorder="1" applyAlignment="1">
      <alignment horizontal="justify" vertical="center"/>
    </xf>
    <xf numFmtId="0" fontId="11" fillId="5" borderId="5" xfId="0" applyFont="1" applyFill="1" applyBorder="1" applyAlignment="1">
      <alignment horizontal="justify"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2" fillId="3" borderId="11" xfId="0" applyFont="1" applyFill="1" applyBorder="1" applyAlignment="1">
      <alignment horizontal="center" vertical="center"/>
    </xf>
    <xf numFmtId="0" fontId="2" fillId="3" borderId="2" xfId="0" applyFont="1" applyFill="1" applyBorder="1" applyAlignment="1">
      <alignment horizontal="center" vertical="center"/>
    </xf>
    <xf numFmtId="0" fontId="2" fillId="0" borderId="0" xfId="0" applyFont="1" applyAlignment="1">
      <alignment horizontal="center" vertical="center"/>
    </xf>
    <xf numFmtId="0" fontId="2" fillId="0" borderId="0" xfId="0" applyFont="1" applyBorder="1" applyAlignment="1">
      <alignment horizontal="center" vertical="center"/>
    </xf>
    <xf numFmtId="0" fontId="1" fillId="6" borderId="3" xfId="0" applyFont="1" applyFill="1" applyBorder="1" applyAlignment="1">
      <alignment horizontal="center"/>
    </xf>
    <xf numFmtId="0" fontId="1" fillId="6" borderId="5" xfId="0" applyFont="1" applyFill="1" applyBorder="1" applyAlignment="1">
      <alignment horizontal="center"/>
    </xf>
    <xf numFmtId="0" fontId="1" fillId="6" borderId="4" xfId="0" applyFont="1" applyFill="1" applyBorder="1" applyAlignment="1">
      <alignment horizontal="center"/>
    </xf>
    <xf numFmtId="0" fontId="6" fillId="6" borderId="3" xfId="0" applyFont="1" applyFill="1" applyBorder="1" applyAlignment="1">
      <alignment horizontal="center"/>
    </xf>
    <xf numFmtId="0" fontId="6" fillId="6" borderId="5" xfId="0" applyFont="1" applyFill="1" applyBorder="1" applyAlignment="1">
      <alignment horizontal="center"/>
    </xf>
    <xf numFmtId="49" fontId="3" fillId="0" borderId="0" xfId="0" applyNumberFormat="1" applyFont="1" applyAlignment="1">
      <alignment horizontal="left"/>
    </xf>
    <xf numFmtId="0" fontId="2" fillId="0" borderId="2" xfId="0" applyFont="1" applyBorder="1" applyAlignment="1">
      <alignment horizontal="center"/>
    </xf>
    <xf numFmtId="0" fontId="3" fillId="0" borderId="0" xfId="0" applyFont="1" applyAlignment="1">
      <alignment horizontal="center" vertical="center" wrapText="1"/>
    </xf>
    <xf numFmtId="0" fontId="2" fillId="5" borderId="3" xfId="0" applyFont="1" applyFill="1" applyBorder="1" applyAlignment="1">
      <alignment horizontal="justify" vertical="center"/>
    </xf>
    <xf numFmtId="0" fontId="2" fillId="5" borderId="5" xfId="0" applyFont="1" applyFill="1" applyBorder="1" applyAlignment="1">
      <alignment horizontal="justify" vertical="center"/>
    </xf>
    <xf numFmtId="0" fontId="2" fillId="5" borderId="4" xfId="0" applyFont="1" applyFill="1" applyBorder="1" applyAlignment="1">
      <alignment horizontal="justify" vertical="center"/>
    </xf>
    <xf numFmtId="0" fontId="1" fillId="0" borderId="10" xfId="0" applyFont="1" applyBorder="1" applyAlignment="1">
      <alignment horizontal="center"/>
    </xf>
    <xf numFmtId="0" fontId="3" fillId="0" borderId="6" xfId="0" applyFont="1" applyBorder="1" applyAlignment="1">
      <alignment horizontal="center" vertical="center"/>
    </xf>
    <xf numFmtId="0" fontId="3" fillId="0" borderId="13" xfId="0" applyFont="1" applyBorder="1" applyAlignment="1">
      <alignment horizontal="center" vertical="center"/>
    </xf>
    <xf numFmtId="0" fontId="3" fillId="0" borderId="7" xfId="0" applyFont="1" applyBorder="1" applyAlignment="1">
      <alignment horizontal="center" vertical="center"/>
    </xf>
    <xf numFmtId="0" fontId="6" fillId="0" borderId="6" xfId="0" applyFont="1" applyBorder="1" applyAlignment="1">
      <alignment horizontal="center" vertical="center"/>
    </xf>
    <xf numFmtId="0" fontId="6" fillId="0" borderId="13" xfId="0" applyFont="1" applyBorder="1" applyAlignment="1">
      <alignment horizontal="center" vertical="center"/>
    </xf>
    <xf numFmtId="0" fontId="6" fillId="0" borderId="7"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8" borderId="5" xfId="0" applyFont="1" applyFill="1" applyBorder="1" applyAlignment="1">
      <alignment horizontal="center"/>
    </xf>
    <xf numFmtId="0" fontId="2" fillId="0" borderId="0" xfId="0" applyFont="1" applyAlignment="1">
      <alignment horizontal="left" vertical="center" wrapText="1"/>
    </xf>
    <xf numFmtId="0" fontId="3" fillId="2" borderId="1" xfId="0" applyFont="1" applyFill="1" applyBorder="1" applyAlignment="1">
      <alignment horizontal="left" vertical="center"/>
    </xf>
    <xf numFmtId="0" fontId="10" fillId="0" borderId="0" xfId="0" applyFont="1" applyAlignment="1">
      <alignment horizontal="center" vertical="center"/>
    </xf>
    <xf numFmtId="0" fontId="1" fillId="0" borderId="3" xfId="0" applyFont="1" applyBorder="1" applyAlignment="1">
      <alignment vertical="center"/>
    </xf>
    <xf numFmtId="0" fontId="2" fillId="0" borderId="10" xfId="0" applyFont="1" applyBorder="1" applyAlignment="1">
      <alignment vertical="center" wrapText="1"/>
    </xf>
    <xf numFmtId="0" fontId="1" fillId="0" borderId="10" xfId="0" applyFont="1" applyBorder="1" applyAlignment="1">
      <alignment vertical="center"/>
    </xf>
    <xf numFmtId="0" fontId="2" fillId="0" borderId="3" xfId="0" applyFont="1" applyBorder="1" applyAlignment="1">
      <alignment horizontal="justify" vertical="center" wrapText="1"/>
    </xf>
    <xf numFmtId="0" fontId="2" fillId="2" borderId="1" xfId="0" applyFont="1" applyFill="1" applyBorder="1" applyAlignment="1">
      <alignment horizontal="justify" vertical="center" wrapText="1"/>
    </xf>
    <xf numFmtId="0" fontId="2" fillId="0" borderId="1" xfId="0" applyFont="1" applyBorder="1" applyAlignment="1">
      <alignment horizontal="justify" vertical="center" wrapText="1"/>
    </xf>
    <xf numFmtId="0" fontId="1" fillId="0" borderId="10" xfId="0" applyFont="1" applyBorder="1" applyAlignment="1">
      <alignment horizontal="center" vertical="center"/>
    </xf>
    <xf numFmtId="0" fontId="2" fillId="0" borderId="10" xfId="0" applyFont="1" applyBorder="1" applyAlignment="1">
      <alignment horizontal="center" vertical="center" wrapText="1"/>
    </xf>
    <xf numFmtId="0" fontId="1" fillId="0" borderId="10" xfId="0" applyFont="1" applyBorder="1"/>
    <xf numFmtId="0" fontId="2" fillId="4" borderId="10" xfId="0" applyFont="1" applyFill="1" applyBorder="1" applyAlignment="1">
      <alignment vertical="center" wrapText="1"/>
    </xf>
    <xf numFmtId="0" fontId="1" fillId="0" borderId="10" xfId="0" applyFont="1" applyBorder="1" applyAlignment="1">
      <alignment horizontal="left" vertical="center"/>
    </xf>
    <xf numFmtId="0" fontId="12" fillId="5" borderId="3" xfId="0" applyFont="1" applyFill="1" applyBorder="1" applyAlignment="1">
      <alignment horizontal="justify" vertical="center"/>
    </xf>
    <xf numFmtId="0" fontId="12" fillId="5" borderId="5" xfId="0" applyFont="1" applyFill="1" applyBorder="1" applyAlignment="1">
      <alignment horizontal="justify" vertical="center"/>
    </xf>
    <xf numFmtId="0" fontId="12" fillId="5" borderId="4" xfId="0" applyFont="1" applyFill="1" applyBorder="1" applyAlignment="1">
      <alignment horizontal="justify"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justify"/>
    </xf>
    <xf numFmtId="0" fontId="2" fillId="0" borderId="0" xfId="0" applyFont="1" applyAlignment="1">
      <alignment horizontal="justify" vertical="center" wrapText="1"/>
    </xf>
    <xf numFmtId="0" fontId="0" fillId="9" borderId="0" xfId="0" applyFill="1" applyAlignment="1">
      <alignment horizontal="center"/>
    </xf>
    <xf numFmtId="49" fontId="3" fillId="0" borderId="0" xfId="0" applyNumberFormat="1"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629881</xdr:colOff>
      <xdr:row>31</xdr:row>
      <xdr:rowOff>38408</xdr:rowOff>
    </xdr:from>
    <xdr:to>
      <xdr:col>12</xdr:col>
      <xdr:colOff>787271</xdr:colOff>
      <xdr:row>35</xdr:row>
      <xdr:rowOff>153628</xdr:rowOff>
    </xdr:to>
    <xdr:sp macro="" textlink="">
      <xdr:nvSpPr>
        <xdr:cNvPr id="2" name="Arrow: Up 1">
          <a:extLst>
            <a:ext uri="{FF2B5EF4-FFF2-40B4-BE49-F238E27FC236}">
              <a16:creationId xmlns:a16="http://schemas.microsoft.com/office/drawing/2014/main" id="{F961D6BC-D128-48FF-AA69-0779EBA2CE01}"/>
            </a:ext>
          </a:extLst>
        </xdr:cNvPr>
        <xdr:cNvSpPr/>
      </xdr:nvSpPr>
      <xdr:spPr>
        <a:xfrm>
          <a:off x="13002662" y="10282643"/>
          <a:ext cx="157390" cy="892771"/>
        </a:xfrm>
        <a:prstGeom prst="upArrow">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13</xdr:col>
      <xdr:colOff>868004</xdr:colOff>
      <xdr:row>36</xdr:row>
      <xdr:rowOff>46089</xdr:rowOff>
    </xdr:from>
    <xdr:to>
      <xdr:col>13</xdr:col>
      <xdr:colOff>1006270</xdr:colOff>
      <xdr:row>60</xdr:row>
      <xdr:rowOff>138266</xdr:rowOff>
    </xdr:to>
    <xdr:sp macro="" textlink="">
      <xdr:nvSpPr>
        <xdr:cNvPr id="3" name="Arrow: Down 2">
          <a:extLst>
            <a:ext uri="{FF2B5EF4-FFF2-40B4-BE49-F238E27FC236}">
              <a16:creationId xmlns:a16="http://schemas.microsoft.com/office/drawing/2014/main" id="{787B996E-4F17-4500-A3DB-4C879CC0BF2A}"/>
            </a:ext>
          </a:extLst>
        </xdr:cNvPr>
        <xdr:cNvSpPr/>
      </xdr:nvSpPr>
      <xdr:spPr>
        <a:xfrm>
          <a:off x="14126189" y="11176512"/>
          <a:ext cx="138266" cy="451669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85725</xdr:colOff>
      <xdr:row>27</xdr:row>
      <xdr:rowOff>28575</xdr:rowOff>
    </xdr:from>
    <xdr:to>
      <xdr:col>12</xdr:col>
      <xdr:colOff>209550</xdr:colOff>
      <xdr:row>32</xdr:row>
      <xdr:rowOff>163333</xdr:rowOff>
    </xdr:to>
    <xdr:sp macro="" textlink="">
      <xdr:nvSpPr>
        <xdr:cNvPr id="2" name="Arrow: Up 1">
          <a:extLst>
            <a:ext uri="{FF2B5EF4-FFF2-40B4-BE49-F238E27FC236}">
              <a16:creationId xmlns:a16="http://schemas.microsoft.com/office/drawing/2014/main" id="{C12B0CE7-4F01-4B23-9899-C67040334565}"/>
            </a:ext>
          </a:extLst>
        </xdr:cNvPr>
        <xdr:cNvSpPr/>
      </xdr:nvSpPr>
      <xdr:spPr>
        <a:xfrm>
          <a:off x="15325725" y="6257925"/>
          <a:ext cx="123825" cy="1087258"/>
        </a:xfrm>
        <a:prstGeom prst="upArrow">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13</xdr:col>
      <xdr:colOff>123825</xdr:colOff>
      <xdr:row>33</xdr:row>
      <xdr:rowOff>38100</xdr:rowOff>
    </xdr:from>
    <xdr:to>
      <xdr:col>13</xdr:col>
      <xdr:colOff>266701</xdr:colOff>
      <xdr:row>38</xdr:row>
      <xdr:rowOff>180975</xdr:rowOff>
    </xdr:to>
    <xdr:sp macro="" textlink="">
      <xdr:nvSpPr>
        <xdr:cNvPr id="3" name="Arrow: Down 2">
          <a:extLst>
            <a:ext uri="{FF2B5EF4-FFF2-40B4-BE49-F238E27FC236}">
              <a16:creationId xmlns:a16="http://schemas.microsoft.com/office/drawing/2014/main" id="{A78581FB-87CA-46E3-B762-107926973D42}"/>
            </a:ext>
          </a:extLst>
        </xdr:cNvPr>
        <xdr:cNvSpPr/>
      </xdr:nvSpPr>
      <xdr:spPr>
        <a:xfrm>
          <a:off x="16230600" y="7410450"/>
          <a:ext cx="142876" cy="109537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3</xdr:row>
      <xdr:rowOff>139130</xdr:rowOff>
    </xdr:from>
    <xdr:to>
      <xdr:col>5</xdr:col>
      <xdr:colOff>1519720</xdr:colOff>
      <xdr:row>4</xdr:row>
      <xdr:rowOff>61965</xdr:rowOff>
    </xdr:to>
    <xdr:sp macro="" textlink="">
      <xdr:nvSpPr>
        <xdr:cNvPr id="2" name="Arrow: Left 1">
          <a:extLst>
            <a:ext uri="{FF2B5EF4-FFF2-40B4-BE49-F238E27FC236}">
              <a16:creationId xmlns:a16="http://schemas.microsoft.com/office/drawing/2014/main" id="{3963BFBA-1935-4E20-94FB-ECFF9F68B36C}"/>
            </a:ext>
          </a:extLst>
        </xdr:cNvPr>
        <xdr:cNvSpPr/>
      </xdr:nvSpPr>
      <xdr:spPr>
        <a:xfrm>
          <a:off x="8807949" y="717051"/>
          <a:ext cx="1519720" cy="115476"/>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5</xdr:col>
      <xdr:colOff>21405</xdr:colOff>
      <xdr:row>7</xdr:row>
      <xdr:rowOff>139128</xdr:rowOff>
    </xdr:from>
    <xdr:to>
      <xdr:col>5</xdr:col>
      <xdr:colOff>1519721</xdr:colOff>
      <xdr:row>8</xdr:row>
      <xdr:rowOff>74915</xdr:rowOff>
    </xdr:to>
    <xdr:sp macro="" textlink="">
      <xdr:nvSpPr>
        <xdr:cNvPr id="3" name="Arrow: Left 2">
          <a:extLst>
            <a:ext uri="{FF2B5EF4-FFF2-40B4-BE49-F238E27FC236}">
              <a16:creationId xmlns:a16="http://schemas.microsoft.com/office/drawing/2014/main" id="{1FEA9728-84D2-4929-822C-80A16D979D16}"/>
            </a:ext>
          </a:extLst>
        </xdr:cNvPr>
        <xdr:cNvSpPr/>
      </xdr:nvSpPr>
      <xdr:spPr>
        <a:xfrm>
          <a:off x="8829354" y="1401993"/>
          <a:ext cx="1498316" cy="128428"/>
        </a:xfrm>
        <a:prstGeom prst="lef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38101</xdr:colOff>
      <xdr:row>5</xdr:row>
      <xdr:rowOff>152401</xdr:rowOff>
    </xdr:from>
    <xdr:to>
      <xdr:col>4</xdr:col>
      <xdr:colOff>733425</xdr:colOff>
      <xdr:row>5</xdr:row>
      <xdr:rowOff>257175</xdr:rowOff>
    </xdr:to>
    <xdr:sp macro="" textlink="">
      <xdr:nvSpPr>
        <xdr:cNvPr id="2" name="Arrow: Left 1">
          <a:extLst>
            <a:ext uri="{FF2B5EF4-FFF2-40B4-BE49-F238E27FC236}">
              <a16:creationId xmlns:a16="http://schemas.microsoft.com/office/drawing/2014/main" id="{54EAAD18-1BE6-4686-BB38-0B2BAE0C5EE7}"/>
            </a:ext>
          </a:extLst>
        </xdr:cNvPr>
        <xdr:cNvSpPr/>
      </xdr:nvSpPr>
      <xdr:spPr>
        <a:xfrm>
          <a:off x="7724776" y="2095501"/>
          <a:ext cx="695324" cy="104774"/>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4</xdr:col>
      <xdr:colOff>38101</xdr:colOff>
      <xdr:row>6</xdr:row>
      <xdr:rowOff>152401</xdr:rowOff>
    </xdr:from>
    <xdr:to>
      <xdr:col>4</xdr:col>
      <xdr:colOff>733425</xdr:colOff>
      <xdr:row>6</xdr:row>
      <xdr:rowOff>257175</xdr:rowOff>
    </xdr:to>
    <xdr:sp macro="" textlink="">
      <xdr:nvSpPr>
        <xdr:cNvPr id="3" name="Arrow: Left 2">
          <a:extLst>
            <a:ext uri="{FF2B5EF4-FFF2-40B4-BE49-F238E27FC236}">
              <a16:creationId xmlns:a16="http://schemas.microsoft.com/office/drawing/2014/main" id="{FF31A539-81A5-4524-8D3B-B521FDF2764B}"/>
            </a:ext>
          </a:extLst>
        </xdr:cNvPr>
        <xdr:cNvSpPr/>
      </xdr:nvSpPr>
      <xdr:spPr>
        <a:xfrm>
          <a:off x="7724776" y="2476501"/>
          <a:ext cx="695324" cy="104774"/>
        </a:xfrm>
        <a:prstGeom prst="lef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4</xdr:col>
      <xdr:colOff>38101</xdr:colOff>
      <xdr:row>12</xdr:row>
      <xdr:rowOff>152401</xdr:rowOff>
    </xdr:from>
    <xdr:to>
      <xdr:col>4</xdr:col>
      <xdr:colOff>733425</xdr:colOff>
      <xdr:row>12</xdr:row>
      <xdr:rowOff>257175</xdr:rowOff>
    </xdr:to>
    <xdr:sp macro="" textlink="">
      <xdr:nvSpPr>
        <xdr:cNvPr id="6" name="Arrow: Left 5">
          <a:extLst>
            <a:ext uri="{FF2B5EF4-FFF2-40B4-BE49-F238E27FC236}">
              <a16:creationId xmlns:a16="http://schemas.microsoft.com/office/drawing/2014/main" id="{F185DD60-18CC-4490-B13D-544C4BEA4390}"/>
            </a:ext>
          </a:extLst>
        </xdr:cNvPr>
        <xdr:cNvSpPr/>
      </xdr:nvSpPr>
      <xdr:spPr>
        <a:xfrm>
          <a:off x="7724776" y="2095501"/>
          <a:ext cx="695324" cy="104774"/>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twoCellAnchor>
    <xdr:from>
      <xdr:col>4</xdr:col>
      <xdr:colOff>38101</xdr:colOff>
      <xdr:row>13</xdr:row>
      <xdr:rowOff>152401</xdr:rowOff>
    </xdr:from>
    <xdr:to>
      <xdr:col>4</xdr:col>
      <xdr:colOff>733425</xdr:colOff>
      <xdr:row>13</xdr:row>
      <xdr:rowOff>257175</xdr:rowOff>
    </xdr:to>
    <xdr:sp macro="" textlink="">
      <xdr:nvSpPr>
        <xdr:cNvPr id="7" name="Arrow: Left 6">
          <a:extLst>
            <a:ext uri="{FF2B5EF4-FFF2-40B4-BE49-F238E27FC236}">
              <a16:creationId xmlns:a16="http://schemas.microsoft.com/office/drawing/2014/main" id="{F9324C13-2430-445C-B45D-E589E9933053}"/>
            </a:ext>
          </a:extLst>
        </xdr:cNvPr>
        <xdr:cNvSpPr/>
      </xdr:nvSpPr>
      <xdr:spPr>
        <a:xfrm>
          <a:off x="7724776" y="2476501"/>
          <a:ext cx="695324" cy="104774"/>
        </a:xfrm>
        <a:prstGeom prst="lef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H"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90352-C857-4D51-B95A-B6981EB1C864}">
  <dimension ref="A1:AFO804"/>
  <sheetViews>
    <sheetView workbookViewId="0">
      <selection activeCell="E22" sqref="E22"/>
    </sheetView>
  </sheetViews>
  <sheetFormatPr defaultRowHeight="14.25" x14ac:dyDescent="0.2"/>
  <cols>
    <col min="1" max="1" width="7.140625" style="1" customWidth="1"/>
    <col min="2" max="2" width="13.7109375" style="1" customWidth="1"/>
    <col min="3" max="3" width="21.140625" style="1" bestFit="1" customWidth="1"/>
    <col min="4" max="4" width="67" style="1" customWidth="1"/>
    <col min="5" max="5" width="52.7109375" style="1" customWidth="1"/>
    <col min="6" max="6" width="10.85546875" style="1" customWidth="1"/>
    <col min="7" max="8" width="9.140625" style="1"/>
    <col min="9" max="9" width="8.85546875" style="1" customWidth="1"/>
    <col min="10" max="10" width="8.5703125" style="1" customWidth="1"/>
    <col min="11" max="11" width="8.42578125" style="1" customWidth="1"/>
    <col min="12" max="845" width="9.140625" style="1"/>
    <col min="846" max="846" width="10.42578125" style="1" customWidth="1"/>
    <col min="847" max="16384" width="9.140625" style="1"/>
  </cols>
  <sheetData>
    <row r="1" spans="1:10" ht="15.75" x14ac:dyDescent="0.2">
      <c r="A1" s="115" t="s">
        <v>384</v>
      </c>
      <c r="B1" s="115"/>
      <c r="C1" s="115"/>
      <c r="D1" s="115"/>
      <c r="E1" s="115"/>
      <c r="F1" s="115"/>
      <c r="G1" s="115"/>
      <c r="H1" s="115"/>
      <c r="I1" s="115"/>
      <c r="J1" s="115"/>
    </row>
    <row r="2" spans="1:10" ht="15.75" x14ac:dyDescent="0.2">
      <c r="A2" s="116" t="s">
        <v>23</v>
      </c>
      <c r="B2" s="116"/>
      <c r="C2" s="116"/>
      <c r="D2" s="116"/>
      <c r="E2" s="116"/>
      <c r="F2" s="116"/>
      <c r="G2" s="116"/>
      <c r="H2" s="116"/>
      <c r="I2" s="116"/>
      <c r="J2" s="116"/>
    </row>
    <row r="3" spans="1:10" ht="15.75" x14ac:dyDescent="0.2">
      <c r="A3" s="117" t="s">
        <v>200</v>
      </c>
      <c r="B3" s="117"/>
      <c r="C3" s="117"/>
      <c r="D3" s="117"/>
      <c r="E3" s="117"/>
      <c r="F3" s="117"/>
      <c r="G3" s="117"/>
      <c r="H3" s="117"/>
      <c r="I3" s="117"/>
      <c r="J3" s="117"/>
    </row>
    <row r="4" spans="1:10" ht="30" customHeight="1" x14ac:dyDescent="0.2">
      <c r="A4" s="10" t="s">
        <v>0</v>
      </c>
      <c r="B4" s="3" t="s">
        <v>1</v>
      </c>
      <c r="C4" s="80" t="s">
        <v>390</v>
      </c>
      <c r="D4" s="3" t="s">
        <v>389</v>
      </c>
      <c r="E4" s="60" t="s">
        <v>391</v>
      </c>
      <c r="F4" s="112" t="s">
        <v>29</v>
      </c>
      <c r="G4" s="113"/>
      <c r="H4" s="113"/>
      <c r="I4" s="113"/>
      <c r="J4" s="114"/>
    </row>
    <row r="5" spans="1:10" ht="36.75" customHeight="1" x14ac:dyDescent="0.2">
      <c r="A5" s="11">
        <v>1</v>
      </c>
      <c r="B5" s="4" t="s">
        <v>2</v>
      </c>
      <c r="C5" s="4" t="s">
        <v>380</v>
      </c>
      <c r="D5" s="5" t="s">
        <v>3</v>
      </c>
      <c r="E5" s="6" t="s">
        <v>20</v>
      </c>
      <c r="F5" s="4">
        <v>1</v>
      </c>
      <c r="G5" s="4">
        <v>2</v>
      </c>
      <c r="H5" s="4">
        <v>3</v>
      </c>
      <c r="I5" s="4">
        <v>4</v>
      </c>
      <c r="J5" s="4">
        <v>5</v>
      </c>
    </row>
    <row r="6" spans="1:10" ht="33.75" customHeight="1" x14ac:dyDescent="0.2">
      <c r="A6" s="11">
        <v>2</v>
      </c>
      <c r="B6" s="4" t="s">
        <v>2</v>
      </c>
      <c r="C6" s="4" t="s">
        <v>380</v>
      </c>
      <c r="D6" s="5" t="s">
        <v>5</v>
      </c>
      <c r="E6" s="7" t="s">
        <v>19</v>
      </c>
      <c r="F6" s="4">
        <v>1</v>
      </c>
      <c r="G6" s="4">
        <v>2</v>
      </c>
      <c r="H6" s="4">
        <v>3</v>
      </c>
      <c r="I6" s="4">
        <v>4</v>
      </c>
      <c r="J6" s="4">
        <v>5</v>
      </c>
    </row>
    <row r="7" spans="1:10" ht="49.5" customHeight="1" x14ac:dyDescent="0.2">
      <c r="A7" s="11">
        <v>3</v>
      </c>
      <c r="B7" s="4" t="s">
        <v>2</v>
      </c>
      <c r="C7" s="4" t="s">
        <v>380</v>
      </c>
      <c r="D7" s="5" t="s">
        <v>6</v>
      </c>
      <c r="E7" s="7" t="s">
        <v>40</v>
      </c>
      <c r="F7" s="4">
        <v>1</v>
      </c>
      <c r="G7" s="4">
        <v>2</v>
      </c>
      <c r="H7" s="4">
        <v>3</v>
      </c>
      <c r="I7" s="4">
        <v>4</v>
      </c>
      <c r="J7" s="4">
        <v>5</v>
      </c>
    </row>
    <row r="8" spans="1:10" ht="36" customHeight="1" x14ac:dyDescent="0.2">
      <c r="A8" s="11">
        <v>4</v>
      </c>
      <c r="B8" s="4" t="s">
        <v>2</v>
      </c>
      <c r="C8" s="4" t="s">
        <v>380</v>
      </c>
      <c r="D8" s="5" t="s">
        <v>7</v>
      </c>
      <c r="E8" s="7" t="s">
        <v>21</v>
      </c>
      <c r="F8" s="4">
        <v>1</v>
      </c>
      <c r="G8" s="4">
        <v>2</v>
      </c>
      <c r="H8" s="4">
        <v>3</v>
      </c>
      <c r="I8" s="4">
        <v>4</v>
      </c>
      <c r="J8" s="4">
        <v>5</v>
      </c>
    </row>
    <row r="9" spans="1:10" ht="26.25" customHeight="1" x14ac:dyDescent="0.2">
      <c r="A9" s="11">
        <v>5</v>
      </c>
      <c r="B9" s="4" t="s">
        <v>2</v>
      </c>
      <c r="C9" s="4" t="s">
        <v>380</v>
      </c>
      <c r="D9" s="5" t="s">
        <v>8</v>
      </c>
      <c r="E9" s="7" t="s">
        <v>39</v>
      </c>
      <c r="F9" s="4">
        <v>1</v>
      </c>
      <c r="G9" s="4">
        <v>2</v>
      </c>
      <c r="H9" s="4">
        <v>3</v>
      </c>
      <c r="I9" s="4">
        <v>4</v>
      </c>
      <c r="J9" s="4">
        <v>5</v>
      </c>
    </row>
    <row r="10" spans="1:10" ht="26.25" customHeight="1" x14ac:dyDescent="0.2">
      <c r="A10" s="11">
        <v>6</v>
      </c>
      <c r="B10" s="4" t="s">
        <v>2</v>
      </c>
      <c r="C10" s="4" t="s">
        <v>380</v>
      </c>
      <c r="D10" s="5" t="s">
        <v>346</v>
      </c>
      <c r="E10" s="7" t="s">
        <v>43</v>
      </c>
      <c r="F10" s="4">
        <v>1</v>
      </c>
      <c r="G10" s="4">
        <v>2</v>
      </c>
      <c r="H10" s="4">
        <v>3</v>
      </c>
      <c r="I10" s="4">
        <v>4</v>
      </c>
      <c r="J10" s="4">
        <v>5</v>
      </c>
    </row>
    <row r="11" spans="1:10" ht="37.5" customHeight="1" x14ac:dyDescent="0.2">
      <c r="A11" s="11">
        <v>7</v>
      </c>
      <c r="B11" s="4" t="s">
        <v>2</v>
      </c>
      <c r="C11" s="4" t="s">
        <v>380</v>
      </c>
      <c r="D11" s="5" t="s">
        <v>385</v>
      </c>
      <c r="E11" s="7" t="s">
        <v>386</v>
      </c>
      <c r="F11" s="4">
        <v>1</v>
      </c>
      <c r="G11" s="4">
        <v>2</v>
      </c>
      <c r="H11" s="4">
        <v>3</v>
      </c>
      <c r="I11" s="4">
        <v>4</v>
      </c>
      <c r="J11" s="4">
        <v>5</v>
      </c>
    </row>
    <row r="12" spans="1:10" ht="37.5" customHeight="1" x14ac:dyDescent="0.2">
      <c r="A12" s="11">
        <v>8</v>
      </c>
      <c r="B12" s="4" t="s">
        <v>2</v>
      </c>
      <c r="C12" s="4" t="s">
        <v>380</v>
      </c>
      <c r="D12" s="5" t="s">
        <v>9</v>
      </c>
      <c r="E12" s="7" t="s">
        <v>22</v>
      </c>
      <c r="F12" s="4">
        <v>1</v>
      </c>
      <c r="G12" s="4">
        <v>2</v>
      </c>
      <c r="H12" s="4">
        <v>3</v>
      </c>
      <c r="I12" s="4">
        <v>4</v>
      </c>
      <c r="J12" s="4">
        <v>5</v>
      </c>
    </row>
    <row r="13" spans="1:10" x14ac:dyDescent="0.2">
      <c r="G13" s="2"/>
    </row>
    <row r="14" spans="1:10" ht="79.5" customHeight="1" x14ac:dyDescent="0.2">
      <c r="A14" s="109" t="s">
        <v>460</v>
      </c>
      <c r="B14" s="110"/>
      <c r="C14" s="110"/>
      <c r="D14" s="110"/>
      <c r="E14" s="110"/>
      <c r="F14" s="110"/>
      <c r="G14" s="110"/>
      <c r="H14" s="110"/>
      <c r="I14" s="110"/>
      <c r="J14" s="111"/>
    </row>
    <row r="15" spans="1:10" x14ac:dyDescent="0.2">
      <c r="G15" s="2"/>
    </row>
    <row r="16" spans="1:10" ht="15.75" x14ac:dyDescent="0.25">
      <c r="A16" s="15" t="s">
        <v>24</v>
      </c>
      <c r="G16" s="2"/>
    </row>
    <row r="17" spans="1:7" ht="15.75" x14ac:dyDescent="0.25">
      <c r="A17" s="15" t="s">
        <v>25</v>
      </c>
      <c r="G17" s="2"/>
    </row>
    <row r="18" spans="1:7" ht="15.75" x14ac:dyDescent="0.2">
      <c r="A18" s="96" t="s">
        <v>449</v>
      </c>
      <c r="B18" s="96"/>
      <c r="G18" s="2"/>
    </row>
    <row r="19" spans="1:7" ht="15.75" x14ac:dyDescent="0.25">
      <c r="A19" s="15" t="s">
        <v>488</v>
      </c>
      <c r="G19" s="2"/>
    </row>
    <row r="20" spans="1:7" ht="15.75" x14ac:dyDescent="0.25">
      <c r="A20" s="15" t="s">
        <v>489</v>
      </c>
    </row>
    <row r="22" spans="1:7" x14ac:dyDescent="0.2">
      <c r="B22" s="2" t="str">
        <f>_xlfn.CONCAT('OFFICE FILE CODING SYSTEM'!B18:F18)</f>
        <v/>
      </c>
    </row>
    <row r="23" spans="1:7" x14ac:dyDescent="0.2">
      <c r="B23" s="2"/>
    </row>
    <row r="802" spans="846:847" ht="15.75" x14ac:dyDescent="0.25">
      <c r="AFN802" s="15" t="s">
        <v>24</v>
      </c>
    </row>
    <row r="803" spans="846:847" ht="15.75" x14ac:dyDescent="0.25">
      <c r="AFN803" s="15" t="s">
        <v>25</v>
      </c>
    </row>
    <row r="804" spans="846:847" ht="15" x14ac:dyDescent="0.25">
      <c r="AFN804" s="108" t="s">
        <v>196</v>
      </c>
      <c r="AFO804" s="108"/>
    </row>
  </sheetData>
  <mergeCells count="6">
    <mergeCell ref="AFN804:AFO804"/>
    <mergeCell ref="A14:J14"/>
    <mergeCell ref="F4:J4"/>
    <mergeCell ref="A1:J1"/>
    <mergeCell ref="A2:J2"/>
    <mergeCell ref="A3:J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B5798-7308-4D93-B8A3-51B585FD37F0}">
  <dimension ref="A1:AMZ284"/>
  <sheetViews>
    <sheetView topLeftCell="H1" zoomScale="124" zoomScaleNormal="124" workbookViewId="0">
      <selection activeCell="I18" sqref="I18"/>
    </sheetView>
  </sheetViews>
  <sheetFormatPr defaultRowHeight="15" x14ac:dyDescent="0.25"/>
  <cols>
    <col min="1" max="1" width="7.42578125" customWidth="1"/>
    <col min="2" max="2" width="16.140625" customWidth="1"/>
    <col min="3" max="3" width="17.7109375" customWidth="1"/>
    <col min="4" max="4" width="17.28515625" customWidth="1"/>
    <col min="5" max="5" width="15.7109375" customWidth="1"/>
    <col min="6" max="6" width="16" customWidth="1"/>
    <col min="9" max="9" width="43.42578125" customWidth="1"/>
    <col min="10" max="10" width="33.7109375" customWidth="1"/>
    <col min="11" max="11" width="29.28515625" customWidth="1"/>
    <col min="12" max="12" width="28.7109375" customWidth="1"/>
    <col min="13" max="13" width="8.7109375" customWidth="1"/>
    <col min="14" max="14" width="8" customWidth="1"/>
  </cols>
  <sheetData>
    <row r="1" spans="1:14" x14ac:dyDescent="0.25">
      <c r="A1" s="119" t="s">
        <v>384</v>
      </c>
      <c r="B1" s="119"/>
      <c r="C1" s="119"/>
      <c r="D1" s="119"/>
      <c r="E1" s="119"/>
      <c r="F1" s="119"/>
      <c r="H1" s="119" t="s">
        <v>384</v>
      </c>
      <c r="I1" s="119"/>
      <c r="J1" s="119"/>
      <c r="K1" s="119"/>
      <c r="L1" s="56"/>
      <c r="M1" s="56"/>
      <c r="N1" s="56"/>
    </row>
    <row r="2" spans="1:14" ht="30.75" customHeight="1" x14ac:dyDescent="0.25">
      <c r="A2" s="120" t="s">
        <v>477</v>
      </c>
      <c r="B2" s="120"/>
      <c r="C2" s="120"/>
      <c r="D2" s="120"/>
      <c r="E2" s="120"/>
      <c r="F2" s="120"/>
      <c r="H2" s="120" t="s">
        <v>462</v>
      </c>
      <c r="I2" s="120"/>
      <c r="J2" s="120"/>
      <c r="K2" s="120"/>
      <c r="L2" s="34"/>
      <c r="M2" s="34"/>
      <c r="N2" s="34"/>
    </row>
    <row r="3" spans="1:14" x14ac:dyDescent="0.25">
      <c r="A3" s="124" t="s">
        <v>201</v>
      </c>
      <c r="B3" s="124"/>
      <c r="C3" s="124"/>
      <c r="D3" s="124"/>
      <c r="E3" s="124"/>
      <c r="F3" s="124"/>
      <c r="H3" s="126" t="s">
        <v>202</v>
      </c>
      <c r="I3" s="124"/>
      <c r="J3" s="124"/>
      <c r="K3" s="124"/>
      <c r="L3" s="127"/>
      <c r="M3" s="57"/>
      <c r="N3" s="57"/>
    </row>
    <row r="4" spans="1:14" ht="54" customHeight="1" x14ac:dyDescent="0.25">
      <c r="A4" s="10" t="s">
        <v>0</v>
      </c>
      <c r="B4" s="3" t="s">
        <v>397</v>
      </c>
      <c r="C4" s="3" t="s">
        <v>396</v>
      </c>
      <c r="D4" s="3" t="s">
        <v>398</v>
      </c>
      <c r="E4" s="3" t="s">
        <v>27</v>
      </c>
      <c r="F4" s="3" t="s">
        <v>28</v>
      </c>
      <c r="H4" s="10" t="s">
        <v>0</v>
      </c>
      <c r="I4" s="195" t="s">
        <v>464</v>
      </c>
      <c r="J4" s="196" t="s">
        <v>30</v>
      </c>
      <c r="K4" s="195" t="s">
        <v>464</v>
      </c>
      <c r="L4" s="196" t="s">
        <v>31</v>
      </c>
      <c r="M4" s="58"/>
      <c r="N4" s="34"/>
    </row>
    <row r="5" spans="1:14" x14ac:dyDescent="0.25">
      <c r="A5" s="11">
        <v>1</v>
      </c>
      <c r="B5" s="4" t="s">
        <v>10</v>
      </c>
      <c r="C5" s="4" t="s">
        <v>348</v>
      </c>
      <c r="D5" s="4" t="s">
        <v>11</v>
      </c>
      <c r="E5" s="4" t="s">
        <v>12</v>
      </c>
      <c r="F5" s="4" t="s">
        <v>4</v>
      </c>
      <c r="H5" s="11">
        <v>1</v>
      </c>
      <c r="I5" s="107" t="s">
        <v>465</v>
      </c>
      <c r="J5" s="54" t="str">
        <f>_xlfn.TEXTJOIN("",TRUE,B5,C5,D5,E5,F5)</f>
        <v>PSA / GH / HR / SF 1 / V1</v>
      </c>
      <c r="K5" s="107" t="s">
        <v>463</v>
      </c>
      <c r="L5" s="65" t="str">
        <f t="shared" ref="L5:L12" si="0">_xlfn.TEXTJOIN("",TRUE,B5:F5)</f>
        <v>PSA / GH / HR / SF 1 / V1</v>
      </c>
      <c r="M5" s="58"/>
      <c r="N5" s="59"/>
    </row>
    <row r="6" spans="1:14" x14ac:dyDescent="0.25">
      <c r="A6" s="11">
        <v>2</v>
      </c>
      <c r="B6" s="4" t="s">
        <v>10</v>
      </c>
      <c r="C6" s="4" t="s">
        <v>348</v>
      </c>
      <c r="D6" s="4" t="s">
        <v>13</v>
      </c>
      <c r="E6" s="4" t="s">
        <v>12</v>
      </c>
      <c r="F6" s="4" t="s">
        <v>4</v>
      </c>
      <c r="H6" s="11">
        <v>2</v>
      </c>
      <c r="I6" s="107" t="s">
        <v>466</v>
      </c>
      <c r="J6" s="54" t="str">
        <f t="shared" ref="J6:J12" si="1">_xlfn.TEXTJOIN("",TRUE,B6,C6,D6,E6,F6)</f>
        <v>PSA / GH / ADM / SF 1 / V1</v>
      </c>
      <c r="K6" s="107" t="s">
        <v>463</v>
      </c>
      <c r="L6" s="65" t="str">
        <f t="shared" si="0"/>
        <v>PSA / GH / ADM / SF 1 / V1</v>
      </c>
      <c r="M6" s="58"/>
      <c r="N6" s="59"/>
    </row>
    <row r="7" spans="1:14" x14ac:dyDescent="0.25">
      <c r="A7" s="11">
        <v>3</v>
      </c>
      <c r="B7" s="4" t="s">
        <v>10</v>
      </c>
      <c r="C7" s="4" t="s">
        <v>348</v>
      </c>
      <c r="D7" s="4" t="s">
        <v>14</v>
      </c>
      <c r="E7" s="4" t="s">
        <v>12</v>
      </c>
      <c r="F7" s="4" t="s">
        <v>4</v>
      </c>
      <c r="H7" s="11">
        <v>3</v>
      </c>
      <c r="I7" s="107" t="s">
        <v>467</v>
      </c>
      <c r="J7" s="54" t="str">
        <f t="shared" si="1"/>
        <v>PSA / GH / FIN / SF 1 / V1</v>
      </c>
      <c r="K7" s="107" t="s">
        <v>463</v>
      </c>
      <c r="L7" s="65" t="str">
        <f t="shared" si="0"/>
        <v>PSA / GH / FIN / SF 1 / V1</v>
      </c>
      <c r="M7" s="58"/>
      <c r="N7" s="59"/>
    </row>
    <row r="8" spans="1:14" x14ac:dyDescent="0.25">
      <c r="A8" s="11">
        <v>4</v>
      </c>
      <c r="B8" s="4" t="s">
        <v>10</v>
      </c>
      <c r="C8" s="4" t="s">
        <v>348</v>
      </c>
      <c r="D8" s="4" t="s">
        <v>15</v>
      </c>
      <c r="E8" s="4" t="s">
        <v>12</v>
      </c>
      <c r="F8" s="4" t="s">
        <v>4</v>
      </c>
      <c r="H8" s="11">
        <v>4</v>
      </c>
      <c r="I8" s="107" t="s">
        <v>469</v>
      </c>
      <c r="J8" s="54" t="str">
        <f t="shared" si="1"/>
        <v>PSA / GH / I.T / SF 1 / V1</v>
      </c>
      <c r="K8" s="107" t="s">
        <v>463</v>
      </c>
      <c r="L8" s="65" t="str">
        <f t="shared" si="0"/>
        <v>PSA / GH / I.T / SF 1 / V1</v>
      </c>
      <c r="M8" s="58"/>
      <c r="N8" s="59"/>
    </row>
    <row r="9" spans="1:14" x14ac:dyDescent="0.25">
      <c r="A9" s="11">
        <v>5</v>
      </c>
      <c r="B9" s="4" t="s">
        <v>10</v>
      </c>
      <c r="C9" s="4" t="s">
        <v>348</v>
      </c>
      <c r="D9" s="4" t="s">
        <v>16</v>
      </c>
      <c r="E9" s="4" t="s">
        <v>12</v>
      </c>
      <c r="F9" s="4" t="s">
        <v>4</v>
      </c>
      <c r="H9" s="11">
        <v>5</v>
      </c>
      <c r="I9" s="107" t="s">
        <v>468</v>
      </c>
      <c r="J9" s="54" t="str">
        <f t="shared" si="1"/>
        <v>PSA / GH / SSM / SF 1 / V1</v>
      </c>
      <c r="K9" s="107" t="s">
        <v>463</v>
      </c>
      <c r="L9" s="65" t="str">
        <f t="shared" si="0"/>
        <v>PSA / GH / SSM / SF 1 / V1</v>
      </c>
      <c r="M9" s="58"/>
      <c r="N9" s="59"/>
    </row>
    <row r="10" spans="1:14" x14ac:dyDescent="0.25">
      <c r="A10" s="11">
        <v>6</v>
      </c>
      <c r="B10" s="4" t="s">
        <v>10</v>
      </c>
      <c r="C10" s="4" t="s">
        <v>348</v>
      </c>
      <c r="D10" s="4" t="s">
        <v>347</v>
      </c>
      <c r="E10" s="4" t="s">
        <v>12</v>
      </c>
      <c r="F10" s="4" t="s">
        <v>4</v>
      </c>
      <c r="H10" s="11">
        <v>6</v>
      </c>
      <c r="I10" s="107" t="s">
        <v>470</v>
      </c>
      <c r="J10" s="54" t="str">
        <f t="shared" si="1"/>
        <v>PSA / GH / LG / SF 1 / V1</v>
      </c>
      <c r="K10" s="107" t="s">
        <v>463</v>
      </c>
      <c r="L10" s="65" t="str">
        <f t="shared" si="0"/>
        <v>PSA / GH / LG / SF 1 / V1</v>
      </c>
      <c r="M10" s="58"/>
      <c r="N10" s="59"/>
    </row>
    <row r="11" spans="1:14" x14ac:dyDescent="0.25">
      <c r="A11" s="11">
        <v>7</v>
      </c>
      <c r="B11" s="4" t="s">
        <v>10</v>
      </c>
      <c r="C11" s="4" t="s">
        <v>348</v>
      </c>
      <c r="D11" s="4" t="s">
        <v>387</v>
      </c>
      <c r="E11" s="4" t="s">
        <v>32</v>
      </c>
      <c r="F11" s="4" t="s">
        <v>4</v>
      </c>
      <c r="H11" s="11">
        <v>7</v>
      </c>
      <c r="I11" s="107" t="s">
        <v>471</v>
      </c>
      <c r="J11" s="54" t="str">
        <f t="shared" si="1"/>
        <v>PSA / GH / SMPA / SF 2 / V1</v>
      </c>
      <c r="K11" s="107" t="s">
        <v>463</v>
      </c>
      <c r="L11" s="65" t="str">
        <f t="shared" si="0"/>
        <v>PSA / GH / SMPA / SF 2 / V1</v>
      </c>
      <c r="M11" s="58"/>
      <c r="N11" s="59"/>
    </row>
    <row r="12" spans="1:14" x14ac:dyDescent="0.25">
      <c r="A12" s="11">
        <v>8</v>
      </c>
      <c r="B12" s="4" t="s">
        <v>10</v>
      </c>
      <c r="C12" s="4" t="s">
        <v>348</v>
      </c>
      <c r="D12" s="4" t="s">
        <v>18</v>
      </c>
      <c r="E12" s="4" t="s">
        <v>12</v>
      </c>
      <c r="F12" s="4" t="s">
        <v>4</v>
      </c>
      <c r="H12" s="11">
        <v>8</v>
      </c>
      <c r="I12" s="107" t="s">
        <v>472</v>
      </c>
      <c r="J12" s="54" t="str">
        <f t="shared" si="1"/>
        <v>PSA / GH / SEC / SF 1 / V1</v>
      </c>
      <c r="K12" s="107" t="s">
        <v>463</v>
      </c>
      <c r="L12" s="65" t="str">
        <f t="shared" si="0"/>
        <v>PSA / GH / SEC / SF 1 / V1</v>
      </c>
      <c r="M12" s="58"/>
      <c r="N12" s="59"/>
    </row>
    <row r="13" spans="1:14" x14ac:dyDescent="0.25">
      <c r="A13" s="12"/>
      <c r="B13" s="9"/>
      <c r="C13" s="9"/>
      <c r="D13" s="9"/>
      <c r="E13" s="9"/>
      <c r="F13" s="9"/>
      <c r="H13" s="12"/>
      <c r="I13" s="12"/>
      <c r="J13" s="12"/>
      <c r="K13" s="13"/>
      <c r="L13" s="13"/>
      <c r="M13" s="14"/>
      <c r="N13" s="14"/>
    </row>
    <row r="14" spans="1:14" x14ac:dyDescent="0.25">
      <c r="A14" s="128" t="s">
        <v>476</v>
      </c>
      <c r="B14" s="128"/>
      <c r="C14" s="128"/>
      <c r="D14" s="128"/>
      <c r="E14" s="128"/>
      <c r="F14" s="128"/>
      <c r="H14" s="8" t="s">
        <v>473</v>
      </c>
      <c r="I14" s="12"/>
      <c r="J14" s="12"/>
      <c r="K14" s="13"/>
      <c r="L14" s="13"/>
      <c r="M14" s="14"/>
      <c r="N14" s="14"/>
    </row>
    <row r="15" spans="1:14" x14ac:dyDescent="0.25">
      <c r="A15" s="128"/>
      <c r="B15" s="128"/>
      <c r="C15" s="128"/>
      <c r="D15" s="128"/>
      <c r="E15" s="128"/>
      <c r="F15" s="128"/>
      <c r="H15" s="8" t="s">
        <v>474</v>
      </c>
      <c r="I15" s="12"/>
      <c r="J15" s="12"/>
      <c r="K15" s="13"/>
      <c r="L15" s="13"/>
      <c r="M15" s="14"/>
      <c r="N15" s="14"/>
    </row>
    <row r="16" spans="1:14" x14ac:dyDescent="0.25">
      <c r="A16" s="8"/>
      <c r="B16" s="9"/>
      <c r="C16" s="9"/>
      <c r="D16" s="9"/>
      <c r="E16" s="9"/>
      <c r="F16" s="9"/>
      <c r="H16" s="8" t="s">
        <v>475</v>
      </c>
    </row>
    <row r="17" spans="1:12" ht="220.5" customHeight="1" x14ac:dyDescent="0.25">
      <c r="A17" s="121" t="s">
        <v>481</v>
      </c>
      <c r="B17" s="122"/>
      <c r="C17" s="122"/>
      <c r="D17" s="122"/>
      <c r="E17" s="122"/>
      <c r="F17" s="123"/>
      <c r="H17" s="121" t="s">
        <v>499</v>
      </c>
      <c r="I17" s="122"/>
      <c r="J17" s="122"/>
      <c r="K17" s="123"/>
      <c r="L17" s="9"/>
    </row>
    <row r="18" spans="1:12" x14ac:dyDescent="0.25">
      <c r="A18" s="2"/>
      <c r="B18" s="2"/>
      <c r="C18" s="2"/>
      <c r="D18" s="2"/>
      <c r="E18" s="2"/>
      <c r="F18" s="2"/>
      <c r="L18" s="59"/>
    </row>
    <row r="19" spans="1:12" ht="15.75" x14ac:dyDescent="0.25">
      <c r="A19" s="51" t="s">
        <v>24</v>
      </c>
      <c r="B19" s="1"/>
      <c r="F19" s="2"/>
      <c r="L19" s="59"/>
    </row>
    <row r="20" spans="1:12" ht="15.75" x14ac:dyDescent="0.25">
      <c r="A20" s="51" t="s">
        <v>25</v>
      </c>
      <c r="B20" s="1"/>
      <c r="D20" s="125"/>
      <c r="E20" s="125"/>
      <c r="F20" s="2"/>
      <c r="L20" s="14"/>
    </row>
    <row r="21" spans="1:12" ht="15.75" x14ac:dyDescent="0.25">
      <c r="A21" s="118" t="s">
        <v>449</v>
      </c>
      <c r="B21" s="118"/>
      <c r="F21" s="2"/>
      <c r="L21" s="14"/>
    </row>
    <row r="22" spans="1:12" ht="15.75" x14ac:dyDescent="0.25">
      <c r="A22" s="15" t="s">
        <v>488</v>
      </c>
      <c r="F22" s="2"/>
      <c r="L22" s="14"/>
    </row>
    <row r="23" spans="1:12" ht="15.75" x14ac:dyDescent="0.25">
      <c r="A23" s="15" t="s">
        <v>489</v>
      </c>
      <c r="F23" s="2"/>
    </row>
    <row r="24" spans="1:12" x14ac:dyDescent="0.25">
      <c r="F24" s="2"/>
    </row>
    <row r="25" spans="1:12" x14ac:dyDescent="0.25">
      <c r="F25" s="1"/>
    </row>
    <row r="26" spans="1:12" x14ac:dyDescent="0.25">
      <c r="F26" s="1"/>
    </row>
    <row r="31" spans="1:12" ht="53.25" customHeight="1" x14ac:dyDescent="0.25"/>
    <row r="282" spans="1039:1040" ht="15.75" x14ac:dyDescent="0.25">
      <c r="AMY282" s="51" t="s">
        <v>24</v>
      </c>
      <c r="AMZ282" s="1"/>
    </row>
    <row r="283" spans="1039:1040" ht="15.75" x14ac:dyDescent="0.25">
      <c r="AMY283" s="51" t="s">
        <v>25</v>
      </c>
      <c r="AMZ283" s="1"/>
    </row>
    <row r="284" spans="1039:1040" ht="15.75" x14ac:dyDescent="0.25">
      <c r="AMY284" s="118" t="s">
        <v>196</v>
      </c>
      <c r="AMZ284" s="118"/>
    </row>
  </sheetData>
  <mergeCells count="12">
    <mergeCell ref="AMY284:AMZ284"/>
    <mergeCell ref="A1:F1"/>
    <mergeCell ref="A2:F2"/>
    <mergeCell ref="H1:K1"/>
    <mergeCell ref="H2:K2"/>
    <mergeCell ref="A17:F17"/>
    <mergeCell ref="A21:B21"/>
    <mergeCell ref="A3:F3"/>
    <mergeCell ref="H17:K17"/>
    <mergeCell ref="D20:E20"/>
    <mergeCell ref="H3:L3"/>
    <mergeCell ref="A14:F1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7714C-313F-4A3C-87BA-DBB55CA653C3}">
  <dimension ref="A1:AOU775"/>
  <sheetViews>
    <sheetView tabSelected="1" workbookViewId="0">
      <selection activeCell="F8" sqref="F8"/>
    </sheetView>
  </sheetViews>
  <sheetFormatPr defaultRowHeight="15" x14ac:dyDescent="0.25"/>
  <cols>
    <col min="1" max="1" width="7.7109375" customWidth="1"/>
    <col min="2" max="2" width="16.140625" customWidth="1"/>
    <col min="3" max="3" width="14" customWidth="1"/>
    <col min="4" max="4" width="17.28515625" customWidth="1"/>
    <col min="5" max="5" width="15.7109375" customWidth="1"/>
    <col min="6" max="6" width="20.140625" customWidth="1"/>
    <col min="7" max="7" width="25.28515625" customWidth="1"/>
    <col min="9" max="9" width="43.42578125" customWidth="1"/>
    <col min="10" max="10" width="38.5703125" customWidth="1"/>
    <col min="11" max="11" width="29.28515625" customWidth="1"/>
    <col min="12" max="12" width="33.7109375" customWidth="1"/>
    <col min="13" max="13" width="10" customWidth="1"/>
    <col min="14" max="14" width="9.28515625" customWidth="1"/>
    <col min="15" max="15" width="10" customWidth="1"/>
    <col min="16" max="16" width="15.42578125" customWidth="1"/>
    <col min="17" max="17" width="15.28515625" customWidth="1"/>
    <col min="18" max="18" width="13.7109375" customWidth="1"/>
    <col min="19" max="19" width="18.28515625" customWidth="1"/>
    <col min="20" max="20" width="15.42578125" customWidth="1"/>
    <col min="21" max="21" width="15" customWidth="1"/>
  </cols>
  <sheetData>
    <row r="1" spans="1:22" x14ac:dyDescent="0.25">
      <c r="A1" s="119" t="s">
        <v>384</v>
      </c>
      <c r="B1" s="119"/>
      <c r="C1" s="119"/>
      <c r="D1" s="119"/>
      <c r="E1" s="119"/>
      <c r="F1" s="119"/>
      <c r="H1" s="119" t="s">
        <v>384</v>
      </c>
      <c r="I1" s="119"/>
      <c r="J1" s="119"/>
      <c r="K1" s="119"/>
      <c r="L1" s="119"/>
      <c r="M1" s="119"/>
      <c r="N1" s="119"/>
      <c r="O1" s="56"/>
      <c r="P1" s="56"/>
      <c r="Q1" s="56"/>
      <c r="R1" s="56"/>
      <c r="S1" s="56"/>
      <c r="T1" s="56"/>
    </row>
    <row r="2" spans="1:22" ht="32.25" customHeight="1" x14ac:dyDescent="0.25">
      <c r="A2" s="135" t="s">
        <v>477</v>
      </c>
      <c r="B2" s="135"/>
      <c r="C2" s="135"/>
      <c r="D2" s="135"/>
      <c r="E2" s="135"/>
      <c r="F2" s="135"/>
      <c r="H2" s="135" t="s">
        <v>26</v>
      </c>
      <c r="I2" s="135"/>
      <c r="J2" s="135"/>
      <c r="K2" s="135"/>
      <c r="L2" s="135"/>
      <c r="M2" s="135"/>
      <c r="N2" s="135"/>
      <c r="O2" s="34"/>
      <c r="P2" s="34"/>
      <c r="Q2" s="34"/>
      <c r="R2" s="34"/>
      <c r="S2" s="34"/>
      <c r="T2" s="34"/>
    </row>
    <row r="3" spans="1:22" x14ac:dyDescent="0.25">
      <c r="A3" s="136" t="s">
        <v>203</v>
      </c>
      <c r="B3" s="136"/>
      <c r="C3" s="136"/>
      <c r="D3" s="136"/>
      <c r="E3" s="136"/>
      <c r="F3" s="136"/>
      <c r="H3" s="137" t="s">
        <v>204</v>
      </c>
      <c r="I3" s="136"/>
      <c r="J3" s="136"/>
      <c r="K3" s="136"/>
      <c r="L3" s="136"/>
      <c r="M3" s="166"/>
      <c r="N3" s="166"/>
      <c r="O3" s="57"/>
      <c r="P3" s="57"/>
      <c r="Q3" s="57"/>
      <c r="R3" s="57"/>
      <c r="S3" s="57"/>
      <c r="T3" s="57"/>
    </row>
    <row r="4" spans="1:22" ht="45" customHeight="1" x14ac:dyDescent="0.25">
      <c r="A4" s="10" t="s">
        <v>0</v>
      </c>
      <c r="B4" s="3" t="s">
        <v>401</v>
      </c>
      <c r="C4" s="3" t="s">
        <v>400</v>
      </c>
      <c r="D4" s="3" t="s">
        <v>399</v>
      </c>
      <c r="E4" s="3" t="s">
        <v>402</v>
      </c>
      <c r="F4" s="3" t="s">
        <v>403</v>
      </c>
      <c r="H4" s="10" t="s">
        <v>0</v>
      </c>
      <c r="I4" s="195" t="s">
        <v>478</v>
      </c>
      <c r="J4" s="194" t="s">
        <v>479</v>
      </c>
      <c r="K4" s="195" t="s">
        <v>464</v>
      </c>
      <c r="L4" s="194" t="s">
        <v>480</v>
      </c>
      <c r="M4" s="192"/>
      <c r="N4" s="58"/>
      <c r="P4" s="58"/>
      <c r="Q4" s="131"/>
      <c r="R4" s="131"/>
      <c r="S4" s="34"/>
      <c r="T4" s="34"/>
      <c r="U4" s="34"/>
      <c r="V4" s="34"/>
    </row>
    <row r="5" spans="1:22" x14ac:dyDescent="0.25">
      <c r="A5" s="11">
        <v>1</v>
      </c>
      <c r="B5" s="4" t="s">
        <v>10</v>
      </c>
      <c r="C5" s="4" t="s">
        <v>348</v>
      </c>
      <c r="D5" s="4" t="s">
        <v>11</v>
      </c>
      <c r="E5" s="4" t="s">
        <v>12</v>
      </c>
      <c r="F5" s="4" t="s">
        <v>35</v>
      </c>
      <c r="H5" s="11">
        <v>1</v>
      </c>
      <c r="I5" s="107" t="s">
        <v>465</v>
      </c>
      <c r="J5" s="54" t="str">
        <f>_xlfn.TEXTJOIN("",TRUE,B5,C5,D5,E5,F5)</f>
        <v>PSA / GH / HR / SF 1 / V2</v>
      </c>
      <c r="K5" s="107" t="s">
        <v>463</v>
      </c>
      <c r="L5" s="191" t="str">
        <f>_xlfn.TEXTJOIN("",TRUE,B5:F5)</f>
        <v>PSA / GH / HR / SF 1 / V2</v>
      </c>
      <c r="M5" s="193"/>
      <c r="N5" s="58"/>
      <c r="Q5" s="130"/>
      <c r="R5" s="130"/>
      <c r="S5" s="130"/>
      <c r="T5" s="130"/>
      <c r="U5" s="129"/>
      <c r="V5" s="129"/>
    </row>
    <row r="6" spans="1:22" x14ac:dyDescent="0.25">
      <c r="A6" s="11">
        <v>2</v>
      </c>
      <c r="B6" s="4" t="s">
        <v>10</v>
      </c>
      <c r="C6" s="4" t="s">
        <v>348</v>
      </c>
      <c r="D6" s="4" t="s">
        <v>13</v>
      </c>
      <c r="E6" s="4" t="s">
        <v>32</v>
      </c>
      <c r="F6" s="4" t="s">
        <v>36</v>
      </c>
      <c r="H6" s="11">
        <v>2</v>
      </c>
      <c r="I6" s="107" t="s">
        <v>466</v>
      </c>
      <c r="J6" s="54" t="str">
        <f t="shared" ref="J6:J12" si="0">_xlfn.TEXTJOIN("",TRUE,B6,C6,D6,E6,F6)</f>
        <v>PSA / GH / ADM / SF 2 / V3</v>
      </c>
      <c r="K6" s="107" t="s">
        <v>463</v>
      </c>
      <c r="L6" s="191" t="str">
        <f t="shared" ref="L6:L12" si="1">_xlfn.TEXTJOIN("",TRUE,B6:F6)</f>
        <v>PSA / GH / ADM / SF 2 / V3</v>
      </c>
      <c r="M6" s="193"/>
      <c r="N6" s="58"/>
      <c r="Q6" s="130"/>
      <c r="R6" s="130"/>
      <c r="S6" s="130"/>
      <c r="T6" s="130"/>
      <c r="U6" s="129"/>
      <c r="V6" s="129"/>
    </row>
    <row r="7" spans="1:22" x14ac:dyDescent="0.25">
      <c r="A7" s="11">
        <v>3</v>
      </c>
      <c r="B7" s="4" t="s">
        <v>10</v>
      </c>
      <c r="C7" s="4" t="s">
        <v>348</v>
      </c>
      <c r="D7" s="4" t="s">
        <v>14</v>
      </c>
      <c r="E7" s="4" t="s">
        <v>32</v>
      </c>
      <c r="F7" s="4" t="s">
        <v>37</v>
      </c>
      <c r="H7" s="11">
        <v>3</v>
      </c>
      <c r="I7" s="107" t="s">
        <v>467</v>
      </c>
      <c r="J7" s="54" t="str">
        <f t="shared" si="0"/>
        <v>PSA / GH / FIN / SF 2 / V4</v>
      </c>
      <c r="K7" s="107" t="s">
        <v>463</v>
      </c>
      <c r="L7" s="191" t="str">
        <f t="shared" si="1"/>
        <v>PSA / GH / FIN / SF 2 / V4</v>
      </c>
      <c r="M7" s="193"/>
      <c r="N7" s="58"/>
      <c r="Q7" s="130"/>
      <c r="R7" s="130"/>
      <c r="S7" s="130"/>
      <c r="T7" s="130"/>
      <c r="U7" s="129"/>
      <c r="V7" s="129"/>
    </row>
    <row r="8" spans="1:22" x14ac:dyDescent="0.25">
      <c r="A8" s="11">
        <v>4</v>
      </c>
      <c r="B8" s="4" t="s">
        <v>10</v>
      </c>
      <c r="C8" s="4" t="s">
        <v>348</v>
      </c>
      <c r="D8" s="4" t="s">
        <v>15</v>
      </c>
      <c r="E8" s="4" t="s">
        <v>33</v>
      </c>
      <c r="F8" s="4" t="s">
        <v>4</v>
      </c>
      <c r="H8" s="11">
        <v>4</v>
      </c>
      <c r="I8" s="107" t="s">
        <v>469</v>
      </c>
      <c r="J8" s="54" t="str">
        <f t="shared" si="0"/>
        <v>PSA / GH / I.T / SF 3 / V1</v>
      </c>
      <c r="K8" s="107" t="s">
        <v>463</v>
      </c>
      <c r="L8" s="191" t="str">
        <f t="shared" si="1"/>
        <v>PSA / GH / I.T / SF 3 / V1</v>
      </c>
      <c r="M8" s="193"/>
      <c r="N8" s="58"/>
      <c r="Q8" s="130"/>
      <c r="R8" s="130"/>
      <c r="S8" s="130"/>
      <c r="T8" s="130"/>
      <c r="U8" s="129"/>
      <c r="V8" s="129"/>
    </row>
    <row r="9" spans="1:22" x14ac:dyDescent="0.25">
      <c r="A9" s="11">
        <v>5</v>
      </c>
      <c r="B9" s="4" t="s">
        <v>10</v>
      </c>
      <c r="C9" s="4" t="s">
        <v>348</v>
      </c>
      <c r="D9" s="4" t="s">
        <v>16</v>
      </c>
      <c r="E9" s="4" t="s">
        <v>32</v>
      </c>
      <c r="F9" s="4" t="s">
        <v>38</v>
      </c>
      <c r="H9" s="11">
        <v>5</v>
      </c>
      <c r="I9" s="107" t="s">
        <v>468</v>
      </c>
      <c r="J9" s="54" t="str">
        <f t="shared" si="0"/>
        <v>PSA / GH / SSM / SF 2 / V5</v>
      </c>
      <c r="K9" s="107" t="s">
        <v>463</v>
      </c>
      <c r="L9" s="191" t="str">
        <f t="shared" si="1"/>
        <v>PSA / GH / SSM / SF 2 / V5</v>
      </c>
      <c r="M9" s="193"/>
      <c r="N9" s="58"/>
      <c r="Q9" s="130"/>
      <c r="R9" s="130"/>
      <c r="S9" s="130"/>
      <c r="T9" s="130"/>
      <c r="U9" s="129"/>
      <c r="V9" s="129"/>
    </row>
    <row r="10" spans="1:22" x14ac:dyDescent="0.25">
      <c r="A10" s="11">
        <v>6</v>
      </c>
      <c r="B10" s="4" t="s">
        <v>10</v>
      </c>
      <c r="C10" s="4" t="s">
        <v>348</v>
      </c>
      <c r="D10" s="4" t="s">
        <v>17</v>
      </c>
      <c r="E10" s="4" t="s">
        <v>12</v>
      </c>
      <c r="F10" s="4" t="s">
        <v>4</v>
      </c>
      <c r="H10" s="11">
        <v>6</v>
      </c>
      <c r="I10" s="107" t="s">
        <v>470</v>
      </c>
      <c r="J10" s="54" t="str">
        <f t="shared" si="0"/>
        <v>PSA / GH / LM / SF 1 / V1</v>
      </c>
      <c r="K10" s="107" t="s">
        <v>463</v>
      </c>
      <c r="L10" s="191" t="str">
        <f t="shared" si="1"/>
        <v>PSA / GH / LM / SF 1 / V1</v>
      </c>
      <c r="M10" s="193"/>
      <c r="N10" s="58"/>
      <c r="Q10" s="130"/>
      <c r="R10" s="130"/>
      <c r="S10" s="130"/>
      <c r="T10" s="130"/>
      <c r="U10" s="129"/>
      <c r="V10" s="129"/>
    </row>
    <row r="11" spans="1:22" x14ac:dyDescent="0.25">
      <c r="A11" s="11">
        <v>7</v>
      </c>
      <c r="B11" s="4" t="s">
        <v>10</v>
      </c>
      <c r="C11" s="4" t="s">
        <v>348</v>
      </c>
      <c r="D11" s="4" t="s">
        <v>387</v>
      </c>
      <c r="E11" s="4" t="s">
        <v>34</v>
      </c>
      <c r="F11" s="4" t="s">
        <v>36</v>
      </c>
      <c r="H11" s="11">
        <v>7</v>
      </c>
      <c r="I11" s="107" t="s">
        <v>471</v>
      </c>
      <c r="J11" s="54" t="str">
        <f t="shared" si="0"/>
        <v>PSA / GH / SMPA / SF 4 / V3</v>
      </c>
      <c r="K11" s="107" t="s">
        <v>463</v>
      </c>
      <c r="L11" s="191" t="str">
        <f t="shared" si="1"/>
        <v>PSA / GH / SMPA / SF 4 / V3</v>
      </c>
      <c r="M11" s="193"/>
      <c r="N11" s="58"/>
      <c r="Q11" s="130"/>
      <c r="R11" s="130"/>
      <c r="S11" s="130"/>
      <c r="T11" s="130"/>
      <c r="U11" s="129"/>
      <c r="V11" s="129"/>
    </row>
    <row r="12" spans="1:22" x14ac:dyDescent="0.25">
      <c r="A12" s="11">
        <v>8</v>
      </c>
      <c r="B12" s="4" t="s">
        <v>10</v>
      </c>
      <c r="C12" s="4" t="s">
        <v>348</v>
      </c>
      <c r="D12" s="4" t="s">
        <v>18</v>
      </c>
      <c r="E12" s="4" t="s">
        <v>12</v>
      </c>
      <c r="F12" s="4" t="s">
        <v>38</v>
      </c>
      <c r="H12" s="11">
        <v>8</v>
      </c>
      <c r="I12" s="107" t="s">
        <v>472</v>
      </c>
      <c r="J12" s="54" t="str">
        <f t="shared" si="0"/>
        <v>PSA / GH / SEC / SF 1 / V5</v>
      </c>
      <c r="K12" s="107" t="s">
        <v>463</v>
      </c>
      <c r="L12" s="191" t="str">
        <f t="shared" si="1"/>
        <v>PSA / GH / SEC / SF 1 / V5</v>
      </c>
      <c r="M12" s="193"/>
      <c r="N12" s="58"/>
      <c r="Q12" s="130"/>
      <c r="R12" s="130"/>
      <c r="S12" s="130"/>
      <c r="T12" s="130"/>
      <c r="U12" s="129"/>
      <c r="V12" s="129"/>
    </row>
    <row r="13" spans="1:22" x14ac:dyDescent="0.25">
      <c r="A13" s="9"/>
      <c r="B13" s="9"/>
      <c r="C13" s="9"/>
      <c r="D13" s="9"/>
      <c r="E13" s="9"/>
      <c r="F13" s="9"/>
      <c r="H13" s="9"/>
      <c r="I13" s="9"/>
      <c r="J13" s="9"/>
      <c r="K13" s="12"/>
      <c r="L13" s="12"/>
      <c r="M13" s="13"/>
      <c r="N13" s="13"/>
      <c r="O13" s="14"/>
      <c r="P13" s="14"/>
    </row>
    <row r="14" spans="1:22" x14ac:dyDescent="0.25">
      <c r="A14" s="8" t="s">
        <v>500</v>
      </c>
      <c r="B14" s="9"/>
      <c r="C14" s="9"/>
      <c r="D14" s="9"/>
      <c r="E14" s="9"/>
      <c r="F14" s="9"/>
      <c r="H14" s="8" t="s">
        <v>500</v>
      </c>
      <c r="I14" s="8"/>
      <c r="J14" s="8"/>
      <c r="K14" s="12"/>
      <c r="L14" s="12"/>
      <c r="M14" s="13"/>
      <c r="N14" s="13"/>
      <c r="O14" s="14"/>
      <c r="P14" s="14"/>
    </row>
    <row r="15" spans="1:22" x14ac:dyDescent="0.25">
      <c r="A15" s="8" t="s">
        <v>502</v>
      </c>
      <c r="B15" s="9"/>
      <c r="C15" s="9"/>
      <c r="D15" s="9"/>
      <c r="E15" s="9"/>
      <c r="F15" s="9"/>
      <c r="H15" s="8" t="s">
        <v>502</v>
      </c>
      <c r="I15" s="8"/>
      <c r="J15" s="8"/>
      <c r="K15" s="12"/>
      <c r="L15" s="12"/>
      <c r="M15" s="13"/>
      <c r="N15" s="13"/>
      <c r="O15" s="14"/>
      <c r="P15" s="14"/>
    </row>
    <row r="16" spans="1:22" x14ac:dyDescent="0.25">
      <c r="A16" s="8" t="s">
        <v>501</v>
      </c>
      <c r="B16" s="9"/>
      <c r="C16" s="9"/>
      <c r="D16" s="9"/>
      <c r="E16" s="9"/>
      <c r="F16" s="9"/>
      <c r="H16" s="8" t="s">
        <v>501</v>
      </c>
    </row>
    <row r="17" spans="1:16" ht="280.5" customHeight="1" x14ac:dyDescent="0.25">
      <c r="A17" s="138" t="s">
        <v>482</v>
      </c>
      <c r="B17" s="139"/>
      <c r="C17" s="139"/>
      <c r="D17" s="139"/>
      <c r="E17" s="139"/>
      <c r="F17" s="140"/>
      <c r="H17" s="132" t="s">
        <v>503</v>
      </c>
      <c r="I17" s="133"/>
      <c r="J17" s="133"/>
      <c r="K17" s="133"/>
      <c r="L17" s="133"/>
      <c r="M17" s="133"/>
      <c r="N17" s="134"/>
      <c r="O17" s="101"/>
      <c r="P17" s="102"/>
    </row>
    <row r="19" spans="1:16" ht="15.75" x14ac:dyDescent="0.25">
      <c r="A19" s="51" t="s">
        <v>24</v>
      </c>
      <c r="B19" s="1"/>
    </row>
    <row r="20" spans="1:16" ht="15.75" x14ac:dyDescent="0.25">
      <c r="A20" s="51" t="s">
        <v>25</v>
      </c>
      <c r="B20" s="1"/>
    </row>
    <row r="21" spans="1:16" ht="15.75" x14ac:dyDescent="0.25">
      <c r="A21" s="118" t="s">
        <v>449</v>
      </c>
      <c r="B21" s="118"/>
    </row>
    <row r="22" spans="1:16" ht="15.75" x14ac:dyDescent="0.25">
      <c r="A22" s="15" t="s">
        <v>488</v>
      </c>
    </row>
    <row r="23" spans="1:16" ht="15.75" x14ac:dyDescent="0.25">
      <c r="A23" s="15" t="s">
        <v>489</v>
      </c>
    </row>
    <row r="773" spans="1086:1087" ht="15.75" x14ac:dyDescent="0.25">
      <c r="AOT773" s="51" t="s">
        <v>24</v>
      </c>
      <c r="AOU773" s="1"/>
    </row>
    <row r="774" spans="1086:1087" ht="15.75" x14ac:dyDescent="0.25">
      <c r="AOT774" s="51" t="s">
        <v>25</v>
      </c>
      <c r="AOU774" s="1"/>
    </row>
    <row r="775" spans="1086:1087" ht="15.75" x14ac:dyDescent="0.25">
      <c r="AOT775" s="118" t="s">
        <v>196</v>
      </c>
      <c r="AOU775" s="118"/>
    </row>
  </sheetData>
  <mergeCells count="35">
    <mergeCell ref="H1:N1"/>
    <mergeCell ref="H17:N17"/>
    <mergeCell ref="AOT775:AOU775"/>
    <mergeCell ref="A1:F1"/>
    <mergeCell ref="A2:F2"/>
    <mergeCell ref="A21:B21"/>
    <mergeCell ref="A3:F3"/>
    <mergeCell ref="H3:N3"/>
    <mergeCell ref="H2:N2"/>
    <mergeCell ref="A17:F17"/>
    <mergeCell ref="Q8:R8"/>
    <mergeCell ref="Q4:R4"/>
    <mergeCell ref="Q5:R5"/>
    <mergeCell ref="S5:T5"/>
    <mergeCell ref="Q6:R6"/>
    <mergeCell ref="S6:T6"/>
    <mergeCell ref="Q12:R12"/>
    <mergeCell ref="S12:T12"/>
    <mergeCell ref="S8:T8"/>
    <mergeCell ref="Q9:R9"/>
    <mergeCell ref="S9:T9"/>
    <mergeCell ref="U11:V11"/>
    <mergeCell ref="U12:V12"/>
    <mergeCell ref="U8:V8"/>
    <mergeCell ref="U9:V9"/>
    <mergeCell ref="U10:V10"/>
    <mergeCell ref="U5:V5"/>
    <mergeCell ref="U6:V6"/>
    <mergeCell ref="U7:V7"/>
    <mergeCell ref="Q7:R7"/>
    <mergeCell ref="S7:T7"/>
    <mergeCell ref="Q10:R10"/>
    <mergeCell ref="S10:T10"/>
    <mergeCell ref="Q11:R11"/>
    <mergeCell ref="S11:T1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C729D-5F92-411D-B769-91DBBB73FEF5}">
  <dimension ref="A1:VV512"/>
  <sheetViews>
    <sheetView zoomScale="98" zoomScaleNormal="98" workbookViewId="0">
      <selection sqref="A1:Q1"/>
    </sheetView>
  </sheetViews>
  <sheetFormatPr defaultRowHeight="14.25" x14ac:dyDescent="0.2"/>
  <cols>
    <col min="1" max="1" width="7.85546875" style="1" customWidth="1"/>
    <col min="2" max="2" width="13.7109375" style="1" customWidth="1"/>
    <col min="3" max="3" width="26" style="1" customWidth="1"/>
    <col min="4" max="4" width="12" style="1" customWidth="1"/>
    <col min="5" max="5" width="18.85546875" style="1" customWidth="1"/>
    <col min="6" max="6" width="25.28515625" style="1" customWidth="1"/>
    <col min="7" max="7" width="13.7109375" style="1" customWidth="1"/>
    <col min="8" max="8" width="13.85546875" style="1" customWidth="1"/>
    <col min="9" max="9" width="16.140625" style="1" customWidth="1"/>
    <col min="10" max="10" width="8.28515625" style="1" customWidth="1"/>
    <col min="11" max="11" width="18.7109375" style="1" customWidth="1"/>
    <col min="12" max="13" width="13.140625" style="1" customWidth="1"/>
    <col min="14" max="14" width="19.140625" style="1" customWidth="1"/>
    <col min="15" max="15" width="8.140625" style="1" bestFit="1" customWidth="1"/>
    <col min="16" max="16" width="39.140625" style="1" customWidth="1"/>
    <col min="17" max="17" width="36.42578125" style="1" customWidth="1"/>
    <col min="18" max="18" width="10.28515625" style="1" customWidth="1"/>
    <col min="19" max="19" width="11.140625" style="1" customWidth="1"/>
    <col min="20" max="20" width="10" style="1" customWidth="1"/>
    <col min="21" max="21" width="9.7109375" style="1" customWidth="1"/>
    <col min="22" max="22" width="9.140625" style="1"/>
    <col min="23" max="23" width="7.140625" style="1" customWidth="1"/>
    <col min="24" max="24" width="13.7109375" style="1" customWidth="1"/>
    <col min="25" max="25" width="32.5703125" style="1" bestFit="1" customWidth="1"/>
    <col min="26" max="26" width="20.42578125" style="1" customWidth="1"/>
    <col min="27" max="27" width="19" style="1" customWidth="1"/>
    <col min="28" max="28" width="12.28515625" style="1" bestFit="1" customWidth="1"/>
    <col min="29" max="29" width="12.7109375" style="1" customWidth="1"/>
    <col min="30" max="30" width="9.140625" style="1"/>
    <col min="31" max="31" width="16.140625" style="1" customWidth="1"/>
    <col min="32" max="16384" width="9.140625" style="1"/>
  </cols>
  <sheetData>
    <row r="1" spans="1:24" ht="15.75" x14ac:dyDescent="0.2">
      <c r="A1" s="144" t="s">
        <v>384</v>
      </c>
      <c r="B1" s="116"/>
      <c r="C1" s="116"/>
      <c r="D1" s="116"/>
      <c r="E1" s="116"/>
      <c r="F1" s="116"/>
      <c r="G1" s="116"/>
      <c r="H1" s="116"/>
      <c r="I1" s="116"/>
      <c r="J1" s="116"/>
      <c r="K1" s="116"/>
      <c r="L1" s="116"/>
      <c r="M1" s="116"/>
      <c r="N1" s="116"/>
      <c r="O1" s="116"/>
      <c r="P1" s="116"/>
      <c r="Q1" s="116"/>
      <c r="R1" s="32"/>
      <c r="S1" s="32"/>
      <c r="T1" s="32"/>
      <c r="U1" s="32"/>
    </row>
    <row r="2" spans="1:24" ht="15.75" x14ac:dyDescent="0.2">
      <c r="A2" s="144" t="s">
        <v>199</v>
      </c>
      <c r="B2" s="116"/>
      <c r="C2" s="116"/>
      <c r="D2" s="116"/>
      <c r="E2" s="116"/>
      <c r="F2" s="116"/>
      <c r="G2" s="116"/>
      <c r="H2" s="116"/>
      <c r="I2" s="116"/>
      <c r="J2" s="116"/>
      <c r="K2" s="116"/>
      <c r="L2" s="116"/>
      <c r="M2" s="116"/>
      <c r="N2" s="116"/>
      <c r="O2" s="116"/>
      <c r="P2" s="116"/>
      <c r="Q2" s="116"/>
      <c r="R2" s="32"/>
      <c r="S2" s="32"/>
      <c r="T2" s="32"/>
      <c r="U2" s="32"/>
    </row>
    <row r="3" spans="1:24" ht="15.75" x14ac:dyDescent="0.2">
      <c r="A3" s="145" t="s">
        <v>205</v>
      </c>
      <c r="B3" s="117"/>
      <c r="C3" s="117"/>
      <c r="D3" s="117"/>
      <c r="E3" s="117"/>
      <c r="F3" s="117"/>
      <c r="G3" s="117"/>
      <c r="H3" s="117"/>
      <c r="I3" s="117"/>
      <c r="J3" s="117"/>
      <c r="K3" s="117"/>
      <c r="L3" s="117"/>
      <c r="M3" s="117"/>
      <c r="N3" s="117"/>
      <c r="O3" s="117"/>
      <c r="P3" s="117"/>
      <c r="Q3" s="116"/>
      <c r="R3" s="32"/>
      <c r="S3" s="32"/>
      <c r="T3" s="32"/>
      <c r="U3" s="32"/>
    </row>
    <row r="4" spans="1:24" ht="45" customHeight="1" x14ac:dyDescent="0.2">
      <c r="A4" s="148" t="s">
        <v>0</v>
      </c>
      <c r="B4" s="146" t="s">
        <v>114</v>
      </c>
      <c r="C4" s="146" t="s">
        <v>130</v>
      </c>
      <c r="D4" s="146" t="s">
        <v>404</v>
      </c>
      <c r="E4" s="146" t="s">
        <v>137</v>
      </c>
      <c r="F4" s="141" t="s">
        <v>46</v>
      </c>
      <c r="G4" s="142"/>
      <c r="H4" s="146" t="s">
        <v>44</v>
      </c>
      <c r="I4" s="112" t="s">
        <v>115</v>
      </c>
      <c r="J4" s="113"/>
      <c r="K4" s="113"/>
      <c r="L4" s="114"/>
      <c r="M4" s="141" t="s">
        <v>212</v>
      </c>
      <c r="N4" s="143"/>
      <c r="O4" s="142"/>
      <c r="P4" s="146" t="s">
        <v>483</v>
      </c>
      <c r="Q4" s="198"/>
      <c r="R4" s="35"/>
      <c r="S4" s="35"/>
      <c r="T4" s="33"/>
      <c r="U4" s="33"/>
    </row>
    <row r="5" spans="1:24" ht="50.25" customHeight="1" x14ac:dyDescent="0.2">
      <c r="A5" s="149"/>
      <c r="B5" s="147"/>
      <c r="C5" s="147"/>
      <c r="D5" s="147"/>
      <c r="E5" s="147"/>
      <c r="F5" s="16" t="s">
        <v>392</v>
      </c>
      <c r="G5" s="19" t="s">
        <v>81</v>
      </c>
      <c r="H5" s="147"/>
      <c r="I5" s="17" t="s">
        <v>210</v>
      </c>
      <c r="J5" s="17" t="s">
        <v>213</v>
      </c>
      <c r="K5" s="17" t="s">
        <v>211</v>
      </c>
      <c r="L5" s="17" t="s">
        <v>214</v>
      </c>
      <c r="M5" s="50" t="s">
        <v>210</v>
      </c>
      <c r="N5" s="50" t="s">
        <v>211</v>
      </c>
      <c r="O5" s="49" t="s">
        <v>215</v>
      </c>
      <c r="P5" s="147"/>
      <c r="Q5" s="198"/>
      <c r="R5" s="35"/>
      <c r="S5" s="35"/>
      <c r="T5" s="34"/>
      <c r="U5" s="34"/>
    </row>
    <row r="6" spans="1:24" x14ac:dyDescent="0.2">
      <c r="A6" s="11">
        <v>1</v>
      </c>
      <c r="B6" s="4" t="s">
        <v>45</v>
      </c>
      <c r="C6" s="20" t="s">
        <v>41</v>
      </c>
      <c r="D6" s="4" t="s">
        <v>102</v>
      </c>
      <c r="E6" s="30" t="s">
        <v>190</v>
      </c>
      <c r="F6" s="4" t="s">
        <v>86</v>
      </c>
      <c r="G6" s="31" t="s">
        <v>189</v>
      </c>
      <c r="H6" s="4" t="s">
        <v>94</v>
      </c>
      <c r="I6" s="4" t="s">
        <v>55</v>
      </c>
      <c r="J6" s="24" t="s">
        <v>95</v>
      </c>
      <c r="K6" s="4" t="s">
        <v>131</v>
      </c>
      <c r="L6" s="4" t="s">
        <v>96</v>
      </c>
      <c r="M6" s="4">
        <v>45</v>
      </c>
      <c r="N6" s="4">
        <v>15</v>
      </c>
      <c r="O6" s="4">
        <f>M6+N6</f>
        <v>60</v>
      </c>
      <c r="P6" s="5" t="str">
        <f>_xlfn.TEXTJOIN("",TRUE,B6,D6,E6,G6,H6,J6,O6)</f>
        <v>PSA / CH / 01 / 12PA / 2020 / 5 / 60</v>
      </c>
      <c r="Q6" s="197"/>
      <c r="R6" s="35"/>
      <c r="S6" s="35">
        <v>10</v>
      </c>
      <c r="T6" s="35"/>
      <c r="U6" s="9">
        <v>5</v>
      </c>
      <c r="W6" s="1">
        <v>20</v>
      </c>
      <c r="X6" s="1" t="str">
        <f>_xlfn.TEXTJOIN("",TRUE,S6:W6)</f>
        <v>10520</v>
      </c>
    </row>
    <row r="7" spans="1:24" x14ac:dyDescent="0.2">
      <c r="A7" s="11">
        <v>2</v>
      </c>
      <c r="B7" s="4" t="s">
        <v>45</v>
      </c>
      <c r="C7" s="20" t="s">
        <v>42</v>
      </c>
      <c r="D7" s="4" t="s">
        <v>103</v>
      </c>
      <c r="E7" s="30" t="s">
        <v>125</v>
      </c>
      <c r="F7" s="4" t="s">
        <v>86</v>
      </c>
      <c r="G7" s="31" t="s">
        <v>191</v>
      </c>
      <c r="H7" s="4" t="s">
        <v>94</v>
      </c>
      <c r="I7" s="4" t="s">
        <v>55</v>
      </c>
      <c r="J7" s="24" t="s">
        <v>95</v>
      </c>
      <c r="K7" s="4" t="s">
        <v>56</v>
      </c>
      <c r="L7" s="4" t="s">
        <v>96</v>
      </c>
      <c r="M7" s="4">
        <v>38</v>
      </c>
      <c r="N7" s="4">
        <v>13</v>
      </c>
      <c r="O7" s="4">
        <f t="shared" ref="O7:O22" si="0">M7+N7</f>
        <v>51</v>
      </c>
      <c r="P7" s="5" t="str">
        <f t="shared" ref="P7:P22" si="1">_xlfn.TEXTJOIN("",TRUE,B7,D7,E7,G7,H7,J7,O7)</f>
        <v>PSA / TB / 02 / 12PA / 2020 / 5 / 51</v>
      </c>
      <c r="Q7" s="197"/>
      <c r="R7" s="35"/>
      <c r="S7" s="35"/>
      <c r="T7" s="9"/>
      <c r="U7" s="9"/>
    </row>
    <row r="8" spans="1:24" x14ac:dyDescent="0.2">
      <c r="A8" s="11">
        <v>3</v>
      </c>
      <c r="B8" s="4" t="s">
        <v>45</v>
      </c>
      <c r="C8" s="20" t="s">
        <v>59</v>
      </c>
      <c r="D8" s="4" t="s">
        <v>104</v>
      </c>
      <c r="E8" s="30" t="s">
        <v>116</v>
      </c>
      <c r="F8" s="4" t="s">
        <v>86</v>
      </c>
      <c r="G8" s="31" t="s">
        <v>191</v>
      </c>
      <c r="H8" s="4" t="s">
        <v>94</v>
      </c>
      <c r="I8" s="4" t="s">
        <v>57</v>
      </c>
      <c r="J8" s="24" t="s">
        <v>95</v>
      </c>
      <c r="K8" s="4" t="s">
        <v>58</v>
      </c>
      <c r="L8" s="4" t="s">
        <v>96</v>
      </c>
      <c r="M8" s="4">
        <v>50</v>
      </c>
      <c r="N8" s="4">
        <v>150</v>
      </c>
      <c r="O8" s="4">
        <f t="shared" si="0"/>
        <v>200</v>
      </c>
      <c r="P8" s="5" t="str">
        <f t="shared" si="1"/>
        <v>PSA / HG / 03 / 12PA / 2020 / 5 / 200</v>
      </c>
      <c r="Q8" s="197"/>
      <c r="R8" s="35"/>
      <c r="S8" s="35"/>
      <c r="T8" s="9"/>
      <c r="U8" s="9"/>
    </row>
    <row r="9" spans="1:24" x14ac:dyDescent="0.2">
      <c r="A9" s="11">
        <v>4</v>
      </c>
      <c r="B9" s="4" t="s">
        <v>45</v>
      </c>
      <c r="C9" s="20" t="s">
        <v>60</v>
      </c>
      <c r="D9" s="4" t="s">
        <v>105</v>
      </c>
      <c r="E9" s="30" t="s">
        <v>126</v>
      </c>
      <c r="F9" s="4" t="s">
        <v>86</v>
      </c>
      <c r="G9" s="31" t="s">
        <v>191</v>
      </c>
      <c r="H9" s="4" t="s">
        <v>94</v>
      </c>
      <c r="I9" s="4" t="s">
        <v>71</v>
      </c>
      <c r="J9" s="24" t="s">
        <v>95</v>
      </c>
      <c r="K9" s="4" t="s">
        <v>72</v>
      </c>
      <c r="L9" s="4" t="s">
        <v>96</v>
      </c>
      <c r="M9" s="4">
        <v>5</v>
      </c>
      <c r="N9" s="4">
        <v>25</v>
      </c>
      <c r="O9" s="4">
        <f t="shared" si="0"/>
        <v>30</v>
      </c>
      <c r="P9" s="5" t="str">
        <f t="shared" si="1"/>
        <v>PSA / CF / 04 / 12PA / 2020 / 5 / 30</v>
      </c>
      <c r="Q9" s="197"/>
      <c r="R9" s="35"/>
      <c r="S9" s="35"/>
      <c r="T9" s="9"/>
      <c r="U9" s="9"/>
    </row>
    <row r="10" spans="1:24" x14ac:dyDescent="0.2">
      <c r="A10" s="11">
        <v>5</v>
      </c>
      <c r="B10" s="4" t="s">
        <v>45</v>
      </c>
      <c r="C10" s="20" t="s">
        <v>61</v>
      </c>
      <c r="D10" s="4" t="s">
        <v>106</v>
      </c>
      <c r="E10" s="30" t="s">
        <v>127</v>
      </c>
      <c r="F10" s="4" t="s">
        <v>86</v>
      </c>
      <c r="G10" s="31" t="s">
        <v>191</v>
      </c>
      <c r="H10" s="4" t="s">
        <v>94</v>
      </c>
      <c r="I10" s="4" t="s">
        <v>73</v>
      </c>
      <c r="J10" s="24" t="s">
        <v>93</v>
      </c>
      <c r="K10" s="4" t="s">
        <v>74</v>
      </c>
      <c r="L10" s="4" t="s">
        <v>96</v>
      </c>
      <c r="M10" s="4">
        <v>7</v>
      </c>
      <c r="N10" s="4">
        <v>6</v>
      </c>
      <c r="O10" s="4">
        <f t="shared" si="0"/>
        <v>13</v>
      </c>
      <c r="P10" s="5" t="str">
        <f t="shared" si="1"/>
        <v>PSA / AC / 05 / 12PA / 2020 / 5 /13</v>
      </c>
      <c r="Q10" s="197"/>
      <c r="R10" s="35"/>
      <c r="S10" s="35"/>
      <c r="T10" s="9"/>
      <c r="U10" s="9"/>
    </row>
    <row r="11" spans="1:24" x14ac:dyDescent="0.2">
      <c r="A11" s="11">
        <v>6</v>
      </c>
      <c r="B11" s="4" t="s">
        <v>45</v>
      </c>
      <c r="C11" s="21" t="s">
        <v>216</v>
      </c>
      <c r="D11" s="18" t="s">
        <v>217</v>
      </c>
      <c r="E11" s="30" t="s">
        <v>128</v>
      </c>
      <c r="F11" s="4" t="s">
        <v>86</v>
      </c>
      <c r="G11" s="31" t="s">
        <v>191</v>
      </c>
      <c r="H11" s="4" t="s">
        <v>94</v>
      </c>
      <c r="I11" s="18" t="s">
        <v>75</v>
      </c>
      <c r="J11" s="24" t="s">
        <v>95</v>
      </c>
      <c r="K11" s="18" t="s">
        <v>77</v>
      </c>
      <c r="L11" s="4" t="s">
        <v>96</v>
      </c>
      <c r="M11" s="4">
        <v>5</v>
      </c>
      <c r="N11" s="4">
        <v>5</v>
      </c>
      <c r="O11" s="4">
        <f t="shared" si="0"/>
        <v>10</v>
      </c>
      <c r="P11" s="5" t="str">
        <f t="shared" si="1"/>
        <v>PSA / DCP / 06 / 12PA / 2020 / 5 / 10</v>
      </c>
      <c r="Q11" s="197"/>
      <c r="R11" s="35"/>
      <c r="S11" s="35"/>
      <c r="T11" s="9"/>
      <c r="U11" s="9"/>
    </row>
    <row r="12" spans="1:24" x14ac:dyDescent="0.2">
      <c r="A12" s="11">
        <v>7</v>
      </c>
      <c r="B12" s="4" t="s">
        <v>45</v>
      </c>
      <c r="C12" s="22" t="s">
        <v>62</v>
      </c>
      <c r="D12" s="4" t="s">
        <v>107</v>
      </c>
      <c r="E12" s="30" t="s">
        <v>129</v>
      </c>
      <c r="F12" s="4" t="s">
        <v>86</v>
      </c>
      <c r="G12" s="31" t="s">
        <v>191</v>
      </c>
      <c r="H12" s="4" t="s">
        <v>94</v>
      </c>
      <c r="I12" s="18" t="s">
        <v>75</v>
      </c>
      <c r="J12" s="24" t="s">
        <v>95</v>
      </c>
      <c r="K12" s="18" t="s">
        <v>76</v>
      </c>
      <c r="L12" s="4" t="s">
        <v>96</v>
      </c>
      <c r="M12" s="4">
        <v>5</v>
      </c>
      <c r="N12" s="4">
        <v>5</v>
      </c>
      <c r="O12" s="4">
        <f t="shared" si="0"/>
        <v>10</v>
      </c>
      <c r="P12" s="5" t="str">
        <f t="shared" si="1"/>
        <v>PSA / LT / 07 / 12PA / 2020 / 5 / 10</v>
      </c>
      <c r="Q12" s="197"/>
      <c r="R12" s="35"/>
      <c r="S12" s="35"/>
      <c r="T12" s="9"/>
      <c r="U12" s="9"/>
    </row>
    <row r="13" spans="1:24" ht="25.5" x14ac:dyDescent="0.2">
      <c r="A13" s="11">
        <v>8</v>
      </c>
      <c r="B13" s="4" t="s">
        <v>45</v>
      </c>
      <c r="C13" s="36" t="s">
        <v>63</v>
      </c>
      <c r="D13" s="18" t="s">
        <v>108</v>
      </c>
      <c r="E13" s="30" t="s">
        <v>92</v>
      </c>
      <c r="F13" s="4" t="s">
        <v>86</v>
      </c>
      <c r="G13" s="31" t="s">
        <v>191</v>
      </c>
      <c r="H13" s="4" t="s">
        <v>94</v>
      </c>
      <c r="I13" s="18" t="s">
        <v>78</v>
      </c>
      <c r="J13" s="24" t="s">
        <v>95</v>
      </c>
      <c r="K13" s="18" t="s">
        <v>79</v>
      </c>
      <c r="L13" s="4" t="s">
        <v>96</v>
      </c>
      <c r="M13" s="4">
        <v>8</v>
      </c>
      <c r="N13" s="4">
        <v>6</v>
      </c>
      <c r="O13" s="4">
        <f t="shared" si="0"/>
        <v>14</v>
      </c>
      <c r="P13" s="5" t="str">
        <f t="shared" si="1"/>
        <v>PSA / CMM / 08 / 12PA / 2020 / 5 / 14</v>
      </c>
      <c r="Q13" s="197"/>
      <c r="R13" s="35"/>
      <c r="S13" s="35"/>
      <c r="T13" s="9"/>
      <c r="U13" s="9"/>
    </row>
    <row r="14" spans="1:24" x14ac:dyDescent="0.2">
      <c r="A14" s="11">
        <v>9</v>
      </c>
      <c r="B14" s="4" t="s">
        <v>45</v>
      </c>
      <c r="C14" s="22" t="s">
        <v>64</v>
      </c>
      <c r="D14" s="4" t="s">
        <v>109</v>
      </c>
      <c r="E14" s="30" t="s">
        <v>117</v>
      </c>
      <c r="F14" s="4" t="s">
        <v>86</v>
      </c>
      <c r="G14" s="31" t="s">
        <v>191</v>
      </c>
      <c r="H14" s="4" t="s">
        <v>94</v>
      </c>
      <c r="I14" s="18" t="s">
        <v>78</v>
      </c>
      <c r="J14" s="24" t="s">
        <v>95</v>
      </c>
      <c r="K14" s="18" t="s">
        <v>79</v>
      </c>
      <c r="L14" s="4" t="s">
        <v>96</v>
      </c>
      <c r="M14" s="4">
        <v>5</v>
      </c>
      <c r="N14" s="4">
        <v>7</v>
      </c>
      <c r="O14" s="4">
        <f t="shared" si="0"/>
        <v>12</v>
      </c>
      <c r="P14" s="5" t="str">
        <f t="shared" si="1"/>
        <v>PSA / RP / 09 / 12PA / 2020 / 5 / 12</v>
      </c>
      <c r="Q14" s="197"/>
      <c r="R14" s="35"/>
      <c r="S14" s="35"/>
      <c r="T14" s="35"/>
      <c r="U14" s="35"/>
    </row>
    <row r="15" spans="1:24" x14ac:dyDescent="0.2">
      <c r="A15" s="11">
        <v>10</v>
      </c>
      <c r="B15" s="4" t="s">
        <v>45</v>
      </c>
      <c r="C15" s="21" t="s">
        <v>65</v>
      </c>
      <c r="D15" s="18" t="s">
        <v>110</v>
      </c>
      <c r="E15" s="30" t="s">
        <v>96</v>
      </c>
      <c r="F15" s="4" t="s">
        <v>86</v>
      </c>
      <c r="G15" s="31" t="s">
        <v>191</v>
      </c>
      <c r="H15" s="4" t="s">
        <v>94</v>
      </c>
      <c r="I15" s="18" t="s">
        <v>71</v>
      </c>
      <c r="J15" s="24" t="s">
        <v>95</v>
      </c>
      <c r="K15" s="18" t="s">
        <v>82</v>
      </c>
      <c r="L15" s="4" t="s">
        <v>96</v>
      </c>
      <c r="M15" s="4">
        <v>5</v>
      </c>
      <c r="N15" s="4">
        <v>15</v>
      </c>
      <c r="O15" s="4">
        <f t="shared" si="0"/>
        <v>20</v>
      </c>
      <c r="P15" s="5" t="str">
        <f t="shared" si="1"/>
        <v>PSA / SM / 10 / 12PA / 2020 / 5 / 20</v>
      </c>
      <c r="Q15" s="197"/>
      <c r="R15" s="35"/>
      <c r="S15" s="35"/>
      <c r="T15" s="35"/>
      <c r="U15" s="35"/>
    </row>
    <row r="16" spans="1:24" x14ac:dyDescent="0.2">
      <c r="A16" s="11">
        <v>11</v>
      </c>
      <c r="B16" s="4" t="s">
        <v>45</v>
      </c>
      <c r="C16" s="20" t="s">
        <v>80</v>
      </c>
      <c r="D16" s="4" t="s">
        <v>111</v>
      </c>
      <c r="E16" s="30" t="s">
        <v>118</v>
      </c>
      <c r="F16" s="4" t="s">
        <v>86</v>
      </c>
      <c r="G16" s="31" t="s">
        <v>191</v>
      </c>
      <c r="H16" s="4" t="s">
        <v>94</v>
      </c>
      <c r="I16" s="4" t="s">
        <v>71</v>
      </c>
      <c r="J16" s="24" t="s">
        <v>95</v>
      </c>
      <c r="K16" s="4" t="s">
        <v>82</v>
      </c>
      <c r="L16" s="4" t="s">
        <v>96</v>
      </c>
      <c r="M16" s="4">
        <v>18</v>
      </c>
      <c r="N16" s="4">
        <v>12</v>
      </c>
      <c r="O16" s="4">
        <f t="shared" si="0"/>
        <v>30</v>
      </c>
      <c r="P16" s="5" t="str">
        <f t="shared" si="1"/>
        <v>PSA / OT / 11 / 12PA / 2020 / 5 / 30</v>
      </c>
      <c r="Q16" s="197"/>
      <c r="R16" s="35"/>
      <c r="S16" s="35"/>
      <c r="T16" s="35"/>
      <c r="U16" s="35"/>
    </row>
    <row r="17" spans="1:21" x14ac:dyDescent="0.2">
      <c r="A17" s="11">
        <v>12</v>
      </c>
      <c r="B17" s="4" t="s">
        <v>45</v>
      </c>
      <c r="C17" s="20" t="s">
        <v>66</v>
      </c>
      <c r="D17" s="4" t="s">
        <v>112</v>
      </c>
      <c r="E17" s="30" t="s">
        <v>119</v>
      </c>
      <c r="F17" s="4" t="s">
        <v>87</v>
      </c>
      <c r="G17" s="30" t="s">
        <v>192</v>
      </c>
      <c r="H17" s="4" t="s">
        <v>94</v>
      </c>
      <c r="I17" s="4" t="s">
        <v>218</v>
      </c>
      <c r="J17" s="24" t="s">
        <v>95</v>
      </c>
      <c r="K17" s="4" t="s">
        <v>83</v>
      </c>
      <c r="L17" s="4" t="s">
        <v>96</v>
      </c>
      <c r="M17" s="4">
        <v>3</v>
      </c>
      <c r="N17" s="4">
        <v>3</v>
      </c>
      <c r="O17" s="4">
        <f t="shared" si="0"/>
        <v>6</v>
      </c>
      <c r="P17" s="5" t="str">
        <f t="shared" si="1"/>
        <v>PSA / LS / 12 / 6PA / 2020 / 5 / 6</v>
      </c>
      <c r="Q17" s="197"/>
      <c r="R17" s="35"/>
      <c r="S17" s="35"/>
      <c r="T17" s="35"/>
      <c r="U17" s="35"/>
    </row>
    <row r="18" spans="1:21" x14ac:dyDescent="0.2">
      <c r="A18" s="11">
        <v>13</v>
      </c>
      <c r="B18" s="4" t="s">
        <v>45</v>
      </c>
      <c r="C18" s="20" t="s">
        <v>67</v>
      </c>
      <c r="D18" s="4" t="s">
        <v>101</v>
      </c>
      <c r="E18" s="30" t="s">
        <v>120</v>
      </c>
      <c r="F18" s="4" t="s">
        <v>88</v>
      </c>
      <c r="G18" s="23" t="s">
        <v>193</v>
      </c>
      <c r="H18" s="4" t="s">
        <v>94</v>
      </c>
      <c r="I18" s="4" t="s">
        <v>85</v>
      </c>
      <c r="J18" s="24" t="s">
        <v>95</v>
      </c>
      <c r="K18" s="4" t="s">
        <v>84</v>
      </c>
      <c r="L18" s="4" t="s">
        <v>96</v>
      </c>
      <c r="M18" s="4">
        <v>8</v>
      </c>
      <c r="N18" s="4">
        <v>7</v>
      </c>
      <c r="O18" s="4">
        <f t="shared" si="0"/>
        <v>15</v>
      </c>
      <c r="P18" s="5" t="str">
        <f t="shared" si="1"/>
        <v>PSA / FA / 13 / 12PB / 2020 / 5 / 15</v>
      </c>
      <c r="Q18" s="197"/>
      <c r="R18" s="35"/>
      <c r="S18" s="35"/>
      <c r="T18" s="35"/>
      <c r="U18" s="35"/>
    </row>
    <row r="19" spans="1:21" ht="28.5" x14ac:dyDescent="0.2">
      <c r="A19" s="11">
        <v>14</v>
      </c>
      <c r="B19" s="4" t="s">
        <v>45</v>
      </c>
      <c r="C19" s="26" t="s">
        <v>68</v>
      </c>
      <c r="D19" s="4" t="s">
        <v>100</v>
      </c>
      <c r="E19" s="30" t="s">
        <v>121</v>
      </c>
      <c r="F19" s="25" t="s">
        <v>132</v>
      </c>
      <c r="G19" s="30" t="s">
        <v>194</v>
      </c>
      <c r="H19" s="4" t="s">
        <v>94</v>
      </c>
      <c r="I19" s="4" t="s">
        <v>71</v>
      </c>
      <c r="J19" s="24" t="s">
        <v>95</v>
      </c>
      <c r="K19" s="4" t="s">
        <v>82</v>
      </c>
      <c r="L19" s="4" t="s">
        <v>96</v>
      </c>
      <c r="M19" s="4">
        <v>8</v>
      </c>
      <c r="N19" s="4">
        <v>20</v>
      </c>
      <c r="O19" s="4">
        <f t="shared" si="0"/>
        <v>28</v>
      </c>
      <c r="P19" s="5" t="str">
        <f t="shared" si="1"/>
        <v>PSA / FE / 14 / 12PC / 2020 / 5 / 28</v>
      </c>
      <c r="Q19" s="197"/>
      <c r="R19" s="35"/>
      <c r="S19" s="35"/>
      <c r="T19" s="35"/>
      <c r="U19" s="35"/>
    </row>
    <row r="20" spans="1:21" x14ac:dyDescent="0.2">
      <c r="A20" s="11">
        <v>15</v>
      </c>
      <c r="B20" s="4" t="s">
        <v>45</v>
      </c>
      <c r="C20" s="26" t="s">
        <v>69</v>
      </c>
      <c r="D20" s="4" t="s">
        <v>99</v>
      </c>
      <c r="E20" s="30" t="s">
        <v>122</v>
      </c>
      <c r="F20" s="4" t="s">
        <v>86</v>
      </c>
      <c r="G20" s="31" t="s">
        <v>191</v>
      </c>
      <c r="H20" s="4" t="s">
        <v>94</v>
      </c>
      <c r="I20" s="4" t="s">
        <v>73</v>
      </c>
      <c r="J20" s="24" t="s">
        <v>95</v>
      </c>
      <c r="K20" s="4" t="s">
        <v>74</v>
      </c>
      <c r="L20" s="4" t="s">
        <v>96</v>
      </c>
      <c r="M20" s="4">
        <v>2</v>
      </c>
      <c r="N20" s="4">
        <v>2</v>
      </c>
      <c r="O20" s="4">
        <f t="shared" si="0"/>
        <v>4</v>
      </c>
      <c r="P20" s="5" t="str">
        <f t="shared" si="1"/>
        <v>PSA / FG / 15 / 12PA / 2020 / 5 / 4</v>
      </c>
      <c r="Q20" s="197"/>
      <c r="R20" s="35"/>
      <c r="S20" s="35"/>
      <c r="T20" s="35"/>
      <c r="U20" s="35"/>
    </row>
    <row r="21" spans="1:21" x14ac:dyDescent="0.2">
      <c r="A21" s="11">
        <v>16</v>
      </c>
      <c r="B21" s="4" t="s">
        <v>45</v>
      </c>
      <c r="C21" s="26" t="s">
        <v>70</v>
      </c>
      <c r="D21" s="4" t="s">
        <v>98</v>
      </c>
      <c r="E21" s="30" t="s">
        <v>123</v>
      </c>
      <c r="F21" s="4" t="s">
        <v>86</v>
      </c>
      <c r="G21" s="31" t="s">
        <v>191</v>
      </c>
      <c r="H21" s="4" t="s">
        <v>94</v>
      </c>
      <c r="I21" s="4" t="s">
        <v>73</v>
      </c>
      <c r="J21" s="24" t="s">
        <v>95</v>
      </c>
      <c r="K21" s="4" t="s">
        <v>74</v>
      </c>
      <c r="L21" s="4" t="s">
        <v>96</v>
      </c>
      <c r="M21" s="4">
        <v>2</v>
      </c>
      <c r="N21" s="4">
        <v>3</v>
      </c>
      <c r="O21" s="4">
        <f t="shared" si="0"/>
        <v>5</v>
      </c>
      <c r="P21" s="5" t="str">
        <f t="shared" si="1"/>
        <v>PSA / FZ / 16 / 12PA / 2020 / 5 / 5</v>
      </c>
      <c r="Q21" s="197"/>
      <c r="R21" s="35"/>
      <c r="S21" s="35"/>
      <c r="T21" s="35"/>
      <c r="U21" s="35"/>
    </row>
    <row r="22" spans="1:21" ht="28.5" x14ac:dyDescent="0.2">
      <c r="A22" s="11">
        <v>17</v>
      </c>
      <c r="B22" s="4" t="s">
        <v>45</v>
      </c>
      <c r="C22" s="26" t="s">
        <v>89</v>
      </c>
      <c r="D22" s="4" t="s">
        <v>97</v>
      </c>
      <c r="E22" s="30" t="s">
        <v>124</v>
      </c>
      <c r="F22" s="25" t="s">
        <v>113</v>
      </c>
      <c r="G22" s="30" t="s">
        <v>194</v>
      </c>
      <c r="H22" s="4" t="s">
        <v>94</v>
      </c>
      <c r="I22" s="4" t="s">
        <v>90</v>
      </c>
      <c r="J22" s="24" t="s">
        <v>95</v>
      </c>
      <c r="K22" s="4" t="s">
        <v>91</v>
      </c>
      <c r="L22" s="4" t="s">
        <v>96</v>
      </c>
      <c r="M22" s="4">
        <v>10</v>
      </c>
      <c r="N22" s="4">
        <v>10</v>
      </c>
      <c r="O22" s="4">
        <f t="shared" si="0"/>
        <v>20</v>
      </c>
      <c r="P22" s="5" t="str">
        <f t="shared" si="1"/>
        <v>PSA / SC / 17 / 12PC / 2020 / 5 / 20</v>
      </c>
      <c r="Q22" s="197"/>
      <c r="R22" s="35"/>
      <c r="S22" s="35"/>
      <c r="T22" s="35"/>
      <c r="U22" s="35"/>
    </row>
    <row r="24" spans="1:21" ht="212.25" customHeight="1" x14ac:dyDescent="0.2">
      <c r="A24" s="153" t="s">
        <v>514</v>
      </c>
      <c r="B24" s="154"/>
      <c r="C24" s="154"/>
      <c r="D24" s="154"/>
      <c r="E24" s="154"/>
      <c r="F24" s="154"/>
      <c r="G24" s="154"/>
      <c r="H24" s="154"/>
      <c r="I24" s="154"/>
      <c r="J24" s="154"/>
      <c r="K24" s="154"/>
      <c r="L24" s="154"/>
      <c r="M24" s="154"/>
      <c r="N24" s="154"/>
      <c r="O24" s="154"/>
      <c r="P24" s="155"/>
    </row>
    <row r="25" spans="1:21" ht="14.25" customHeight="1" x14ac:dyDescent="0.2"/>
    <row r="26" spans="1:21" ht="15.75" x14ac:dyDescent="0.2">
      <c r="A26" s="115" t="s">
        <v>384</v>
      </c>
      <c r="B26" s="115"/>
      <c r="C26" s="115"/>
      <c r="D26" s="115"/>
      <c r="E26" s="115"/>
      <c r="F26" s="115"/>
      <c r="G26" s="115"/>
      <c r="H26" s="115"/>
      <c r="I26" s="115"/>
      <c r="J26" s="115"/>
      <c r="K26" s="115"/>
      <c r="L26" s="115"/>
      <c r="M26" s="115"/>
      <c r="N26" s="115"/>
      <c r="O26" s="115"/>
      <c r="P26" s="115"/>
      <c r="Q26" s="115"/>
    </row>
    <row r="27" spans="1:21" ht="15.75" x14ac:dyDescent="0.2">
      <c r="A27" s="116" t="s">
        <v>209</v>
      </c>
      <c r="B27" s="116"/>
      <c r="C27" s="116"/>
      <c r="D27" s="116"/>
      <c r="E27" s="116"/>
      <c r="F27" s="116"/>
      <c r="G27" s="116"/>
      <c r="H27" s="116"/>
      <c r="I27" s="116"/>
      <c r="J27" s="116"/>
      <c r="K27" s="116"/>
      <c r="L27" s="116"/>
      <c r="M27" s="116"/>
      <c r="N27" s="116"/>
      <c r="O27" s="116"/>
      <c r="P27" s="116"/>
      <c r="Q27" s="116"/>
    </row>
    <row r="28" spans="1:21" ht="15.75" x14ac:dyDescent="0.2">
      <c r="A28" s="117" t="s">
        <v>206</v>
      </c>
      <c r="B28" s="117"/>
      <c r="C28" s="117"/>
      <c r="D28" s="117"/>
      <c r="E28" s="117"/>
      <c r="F28" s="117"/>
      <c r="G28" s="117"/>
      <c r="H28" s="117"/>
      <c r="I28" s="117"/>
      <c r="J28" s="117"/>
      <c r="K28" s="117"/>
      <c r="L28" s="117"/>
      <c r="M28" s="117"/>
      <c r="N28" s="117"/>
      <c r="O28" s="117"/>
      <c r="P28" s="117"/>
      <c r="Q28" s="116"/>
    </row>
    <row r="29" spans="1:21" ht="25.5" customHeight="1" x14ac:dyDescent="0.2">
      <c r="A29" s="148" t="s">
        <v>0</v>
      </c>
      <c r="B29" s="146" t="s">
        <v>114</v>
      </c>
      <c r="C29" s="146" t="s">
        <v>130</v>
      </c>
      <c r="D29" s="146" t="s">
        <v>404</v>
      </c>
      <c r="E29" s="146" t="s">
        <v>137</v>
      </c>
      <c r="F29" s="141" t="s">
        <v>46</v>
      </c>
      <c r="G29" s="142"/>
      <c r="H29" s="146" t="s">
        <v>44</v>
      </c>
      <c r="I29" s="112" t="s">
        <v>115</v>
      </c>
      <c r="J29" s="113"/>
      <c r="K29" s="113"/>
      <c r="L29" s="114"/>
      <c r="M29" s="141" t="s">
        <v>197</v>
      </c>
      <c r="N29" s="143"/>
      <c r="O29" s="142"/>
      <c r="P29" s="146" t="s">
        <v>484</v>
      </c>
      <c r="Q29" s="199"/>
    </row>
    <row r="30" spans="1:21" ht="47.25" customHeight="1" x14ac:dyDescent="0.2">
      <c r="A30" s="149"/>
      <c r="B30" s="147"/>
      <c r="C30" s="147"/>
      <c r="D30" s="147"/>
      <c r="E30" s="147"/>
      <c r="F30" s="27" t="s">
        <v>46</v>
      </c>
      <c r="G30" s="29" t="s">
        <v>81</v>
      </c>
      <c r="H30" s="147"/>
      <c r="I30" s="28" t="s">
        <v>54</v>
      </c>
      <c r="J30" s="28" t="s">
        <v>81</v>
      </c>
      <c r="K30" s="28" t="s">
        <v>54</v>
      </c>
      <c r="L30" s="28" t="s">
        <v>81</v>
      </c>
      <c r="M30" s="50" t="s">
        <v>210</v>
      </c>
      <c r="N30" s="50" t="s">
        <v>211</v>
      </c>
      <c r="O30" s="49" t="s">
        <v>215</v>
      </c>
      <c r="P30" s="147"/>
    </row>
    <row r="31" spans="1:21" ht="15" x14ac:dyDescent="0.2">
      <c r="A31" s="39">
        <v>4</v>
      </c>
      <c r="B31" s="39" t="s">
        <v>45</v>
      </c>
      <c r="C31" s="40" t="s">
        <v>60</v>
      </c>
      <c r="D31" s="39" t="s">
        <v>105</v>
      </c>
      <c r="E31" s="41" t="s">
        <v>126</v>
      </c>
      <c r="F31" s="39" t="s">
        <v>86</v>
      </c>
      <c r="G31" s="42" t="s">
        <v>191</v>
      </c>
      <c r="H31" s="39" t="s">
        <v>94</v>
      </c>
      <c r="I31" s="39" t="s">
        <v>71</v>
      </c>
      <c r="J31" s="43" t="s">
        <v>95</v>
      </c>
      <c r="K31" s="39" t="s">
        <v>72</v>
      </c>
      <c r="L31" s="39" t="s">
        <v>96</v>
      </c>
      <c r="M31" s="39">
        <v>5</v>
      </c>
      <c r="N31" s="39">
        <v>25</v>
      </c>
      <c r="O31" s="39">
        <f>M31+N31</f>
        <v>30</v>
      </c>
      <c r="P31" s="39" t="str">
        <f>_xlfn.TEXTJOIN("",TRUE,B31,D31,E31,G31,H31,J31,O31)</f>
        <v>PSA / CF / 04 / 12PA / 2020 / 5 / 30</v>
      </c>
    </row>
    <row r="32" spans="1:21" ht="15" x14ac:dyDescent="0.2">
      <c r="A32" s="44">
        <v>1</v>
      </c>
      <c r="B32" s="44" t="s">
        <v>45</v>
      </c>
      <c r="C32" s="45" t="s">
        <v>60</v>
      </c>
      <c r="D32" s="44" t="s">
        <v>105</v>
      </c>
      <c r="E32" s="46" t="s">
        <v>126</v>
      </c>
      <c r="F32" s="44" t="s">
        <v>86</v>
      </c>
      <c r="G32" s="47" t="s">
        <v>191</v>
      </c>
      <c r="H32" s="44" t="s">
        <v>94</v>
      </c>
      <c r="I32" s="44" t="s">
        <v>71</v>
      </c>
      <c r="J32" s="48" t="s">
        <v>95</v>
      </c>
      <c r="K32" s="44" t="s">
        <v>72</v>
      </c>
      <c r="L32" s="44" t="s">
        <v>96</v>
      </c>
      <c r="M32" s="44">
        <v>1</v>
      </c>
      <c r="N32" s="4">
        <v>0</v>
      </c>
      <c r="O32" s="77" t="s">
        <v>282</v>
      </c>
      <c r="P32" s="44" t="str">
        <f>_xlfn.TEXTJOIN("",TRUE,B32,D32,E32,G32,H32,J32,M32)</f>
        <v>PSA / CF / 04 / 12PA / 2020 / 5 / 1</v>
      </c>
    </row>
    <row r="33" spans="1:16" ht="15" x14ac:dyDescent="0.2">
      <c r="A33" s="4">
        <v>2</v>
      </c>
      <c r="B33" s="44" t="s">
        <v>45</v>
      </c>
      <c r="C33" s="45" t="s">
        <v>60</v>
      </c>
      <c r="D33" s="44" t="s">
        <v>105</v>
      </c>
      <c r="E33" s="46" t="s">
        <v>126</v>
      </c>
      <c r="F33" s="44" t="s">
        <v>86</v>
      </c>
      <c r="G33" s="47" t="s">
        <v>191</v>
      </c>
      <c r="H33" s="44" t="s">
        <v>94</v>
      </c>
      <c r="I33" s="44" t="s">
        <v>71</v>
      </c>
      <c r="J33" s="48" t="s">
        <v>95</v>
      </c>
      <c r="K33" s="44" t="s">
        <v>72</v>
      </c>
      <c r="L33" s="44" t="s">
        <v>96</v>
      </c>
      <c r="M33" s="44">
        <v>2</v>
      </c>
      <c r="N33" s="4">
        <v>0</v>
      </c>
      <c r="O33" s="77" t="s">
        <v>282</v>
      </c>
      <c r="P33" s="44" t="str">
        <f t="shared" ref="P33:P36" si="2">_xlfn.TEXTJOIN("",TRUE,B33,D33,E33,G33,H33,J33,M33)</f>
        <v>PSA / CF / 04 / 12PA / 2020 / 5 / 2</v>
      </c>
    </row>
    <row r="34" spans="1:16" ht="15" x14ac:dyDescent="0.2">
      <c r="A34" s="4">
        <v>3</v>
      </c>
      <c r="B34" s="44" t="s">
        <v>45</v>
      </c>
      <c r="C34" s="45" t="s">
        <v>60</v>
      </c>
      <c r="D34" s="44" t="s">
        <v>105</v>
      </c>
      <c r="E34" s="46" t="s">
        <v>126</v>
      </c>
      <c r="F34" s="44" t="s">
        <v>86</v>
      </c>
      <c r="G34" s="47" t="s">
        <v>191</v>
      </c>
      <c r="H34" s="44" t="s">
        <v>94</v>
      </c>
      <c r="I34" s="44" t="s">
        <v>71</v>
      </c>
      <c r="J34" s="48" t="s">
        <v>95</v>
      </c>
      <c r="K34" s="44" t="s">
        <v>72</v>
      </c>
      <c r="L34" s="44" t="s">
        <v>96</v>
      </c>
      <c r="M34" s="44">
        <v>3</v>
      </c>
      <c r="N34" s="4">
        <v>0</v>
      </c>
      <c r="O34" s="77" t="s">
        <v>282</v>
      </c>
      <c r="P34" s="44" t="str">
        <f t="shared" si="2"/>
        <v>PSA / CF / 04 / 12PA / 2020 / 5 / 3</v>
      </c>
    </row>
    <row r="35" spans="1:16" ht="15" x14ac:dyDescent="0.2">
      <c r="A35" s="4">
        <v>4</v>
      </c>
      <c r="B35" s="44" t="s">
        <v>45</v>
      </c>
      <c r="C35" s="45" t="s">
        <v>60</v>
      </c>
      <c r="D35" s="44" t="s">
        <v>105</v>
      </c>
      <c r="E35" s="46" t="s">
        <v>126</v>
      </c>
      <c r="F35" s="44" t="s">
        <v>86</v>
      </c>
      <c r="G35" s="47" t="s">
        <v>191</v>
      </c>
      <c r="H35" s="44" t="s">
        <v>94</v>
      </c>
      <c r="I35" s="44" t="s">
        <v>71</v>
      </c>
      <c r="J35" s="48" t="s">
        <v>95</v>
      </c>
      <c r="K35" s="44" t="s">
        <v>72</v>
      </c>
      <c r="L35" s="44" t="s">
        <v>96</v>
      </c>
      <c r="M35" s="44">
        <v>4</v>
      </c>
      <c r="N35" s="4">
        <v>0</v>
      </c>
      <c r="O35" s="77" t="s">
        <v>282</v>
      </c>
      <c r="P35" s="44" t="str">
        <f t="shared" si="2"/>
        <v>PSA / CF / 04 / 12PA / 2020 / 5 / 4</v>
      </c>
    </row>
    <row r="36" spans="1:16" ht="15" x14ac:dyDescent="0.2">
      <c r="A36" s="4">
        <v>5</v>
      </c>
      <c r="B36" s="44" t="s">
        <v>45</v>
      </c>
      <c r="C36" s="45" t="s">
        <v>60</v>
      </c>
      <c r="D36" s="44" t="s">
        <v>105</v>
      </c>
      <c r="E36" s="46" t="s">
        <v>126</v>
      </c>
      <c r="F36" s="44" t="s">
        <v>86</v>
      </c>
      <c r="G36" s="47" t="s">
        <v>191</v>
      </c>
      <c r="H36" s="44" t="s">
        <v>94</v>
      </c>
      <c r="I36" s="44" t="s">
        <v>71</v>
      </c>
      <c r="J36" s="48" t="s">
        <v>95</v>
      </c>
      <c r="K36" s="44" t="s">
        <v>72</v>
      </c>
      <c r="L36" s="44" t="s">
        <v>96</v>
      </c>
      <c r="M36" s="44">
        <v>5</v>
      </c>
      <c r="N36" s="4">
        <v>0</v>
      </c>
      <c r="O36" s="77" t="s">
        <v>282</v>
      </c>
      <c r="P36" s="44" t="str">
        <f t="shared" si="2"/>
        <v>PSA / CF / 04 / 12PA / 2020 / 5 / 5</v>
      </c>
    </row>
    <row r="37" spans="1:16" ht="15" x14ac:dyDescent="0.2">
      <c r="A37" s="4">
        <v>6</v>
      </c>
      <c r="B37" s="44" t="s">
        <v>45</v>
      </c>
      <c r="C37" s="45" t="s">
        <v>60</v>
      </c>
      <c r="D37" s="44" t="s">
        <v>105</v>
      </c>
      <c r="E37" s="46" t="s">
        <v>126</v>
      </c>
      <c r="F37" s="44" t="s">
        <v>86</v>
      </c>
      <c r="G37" s="47" t="s">
        <v>191</v>
      </c>
      <c r="H37" s="44" t="s">
        <v>94</v>
      </c>
      <c r="I37" s="44" t="s">
        <v>71</v>
      </c>
      <c r="J37" s="48" t="s">
        <v>95</v>
      </c>
      <c r="K37" s="44" t="s">
        <v>72</v>
      </c>
      <c r="L37" s="44" t="s">
        <v>96</v>
      </c>
      <c r="M37" s="4">
        <v>0</v>
      </c>
      <c r="N37" s="44">
        <v>1</v>
      </c>
      <c r="O37" s="77" t="s">
        <v>282</v>
      </c>
      <c r="P37" s="44" t="str">
        <f>_xlfn.TEXTJOIN("",TRUE,B37,D37,E37,G37,H37,L37,N37)</f>
        <v>PSA / CF / 04 / 12PA / 2020 / 10 / 1</v>
      </c>
    </row>
    <row r="38" spans="1:16" ht="15" x14ac:dyDescent="0.2">
      <c r="A38" s="4">
        <v>7</v>
      </c>
      <c r="B38" s="44" t="s">
        <v>45</v>
      </c>
      <c r="C38" s="45" t="s">
        <v>60</v>
      </c>
      <c r="D38" s="44" t="s">
        <v>105</v>
      </c>
      <c r="E38" s="46" t="s">
        <v>126</v>
      </c>
      <c r="F38" s="44" t="s">
        <v>86</v>
      </c>
      <c r="G38" s="47" t="s">
        <v>191</v>
      </c>
      <c r="H38" s="44" t="s">
        <v>94</v>
      </c>
      <c r="I38" s="44" t="s">
        <v>71</v>
      </c>
      <c r="J38" s="48" t="s">
        <v>95</v>
      </c>
      <c r="K38" s="44" t="s">
        <v>72</v>
      </c>
      <c r="L38" s="44" t="s">
        <v>96</v>
      </c>
      <c r="M38" s="4">
        <v>0</v>
      </c>
      <c r="N38" s="44">
        <v>2</v>
      </c>
      <c r="O38" s="77" t="s">
        <v>282</v>
      </c>
      <c r="P38" s="44" t="str">
        <f t="shared" ref="P38:P61" si="3">_xlfn.TEXTJOIN("",TRUE,B38,D38,E38,G38,H38,L38,N38)</f>
        <v>PSA / CF / 04 / 12PA / 2020 / 10 / 2</v>
      </c>
    </row>
    <row r="39" spans="1:16" ht="15" x14ac:dyDescent="0.2">
      <c r="A39" s="4">
        <v>8</v>
      </c>
      <c r="B39" s="44" t="s">
        <v>45</v>
      </c>
      <c r="C39" s="45" t="s">
        <v>60</v>
      </c>
      <c r="D39" s="44" t="s">
        <v>105</v>
      </c>
      <c r="E39" s="46" t="s">
        <v>126</v>
      </c>
      <c r="F39" s="44" t="s">
        <v>86</v>
      </c>
      <c r="G39" s="47" t="s">
        <v>191</v>
      </c>
      <c r="H39" s="44" t="s">
        <v>94</v>
      </c>
      <c r="I39" s="44" t="s">
        <v>71</v>
      </c>
      <c r="J39" s="48" t="s">
        <v>95</v>
      </c>
      <c r="K39" s="44" t="s">
        <v>72</v>
      </c>
      <c r="L39" s="44" t="s">
        <v>96</v>
      </c>
      <c r="M39" s="4">
        <v>0</v>
      </c>
      <c r="N39" s="44">
        <v>3</v>
      </c>
      <c r="O39" s="77" t="s">
        <v>282</v>
      </c>
      <c r="P39" s="44" t="str">
        <f t="shared" si="3"/>
        <v>PSA / CF / 04 / 12PA / 2020 / 10 / 3</v>
      </c>
    </row>
    <row r="40" spans="1:16" ht="15" x14ac:dyDescent="0.2">
      <c r="A40" s="4">
        <v>9</v>
      </c>
      <c r="B40" s="44" t="s">
        <v>45</v>
      </c>
      <c r="C40" s="45" t="s">
        <v>60</v>
      </c>
      <c r="D40" s="44" t="s">
        <v>105</v>
      </c>
      <c r="E40" s="46" t="s">
        <v>126</v>
      </c>
      <c r="F40" s="44" t="s">
        <v>86</v>
      </c>
      <c r="G40" s="47" t="s">
        <v>191</v>
      </c>
      <c r="H40" s="44" t="s">
        <v>94</v>
      </c>
      <c r="I40" s="44" t="s">
        <v>71</v>
      </c>
      <c r="J40" s="48" t="s">
        <v>95</v>
      </c>
      <c r="K40" s="44" t="s">
        <v>72</v>
      </c>
      <c r="L40" s="44" t="s">
        <v>96</v>
      </c>
      <c r="M40" s="4">
        <v>0</v>
      </c>
      <c r="N40" s="44">
        <v>4</v>
      </c>
      <c r="O40" s="77" t="s">
        <v>282</v>
      </c>
      <c r="P40" s="44" t="str">
        <f t="shared" si="3"/>
        <v>PSA / CF / 04 / 12PA / 2020 / 10 / 4</v>
      </c>
    </row>
    <row r="41" spans="1:16" ht="15" x14ac:dyDescent="0.2">
      <c r="A41" s="4">
        <v>10</v>
      </c>
      <c r="B41" s="44" t="s">
        <v>45</v>
      </c>
      <c r="C41" s="45" t="s">
        <v>60</v>
      </c>
      <c r="D41" s="44" t="s">
        <v>105</v>
      </c>
      <c r="E41" s="46" t="s">
        <v>126</v>
      </c>
      <c r="F41" s="44" t="s">
        <v>86</v>
      </c>
      <c r="G41" s="47" t="s">
        <v>191</v>
      </c>
      <c r="H41" s="44" t="s">
        <v>94</v>
      </c>
      <c r="I41" s="44" t="s">
        <v>71</v>
      </c>
      <c r="J41" s="48" t="s">
        <v>95</v>
      </c>
      <c r="K41" s="44" t="s">
        <v>72</v>
      </c>
      <c r="L41" s="44" t="s">
        <v>96</v>
      </c>
      <c r="M41" s="4">
        <v>0</v>
      </c>
      <c r="N41" s="44">
        <v>5</v>
      </c>
      <c r="O41" s="77" t="s">
        <v>282</v>
      </c>
      <c r="P41" s="44" t="str">
        <f t="shared" si="3"/>
        <v>PSA / CF / 04 / 12PA / 2020 / 10 / 5</v>
      </c>
    </row>
    <row r="42" spans="1:16" ht="15" x14ac:dyDescent="0.2">
      <c r="A42" s="4">
        <v>11</v>
      </c>
      <c r="B42" s="44" t="s">
        <v>45</v>
      </c>
      <c r="C42" s="45" t="s">
        <v>60</v>
      </c>
      <c r="D42" s="44" t="s">
        <v>105</v>
      </c>
      <c r="E42" s="46" t="s">
        <v>126</v>
      </c>
      <c r="F42" s="44" t="s">
        <v>86</v>
      </c>
      <c r="G42" s="47" t="s">
        <v>191</v>
      </c>
      <c r="H42" s="44" t="s">
        <v>94</v>
      </c>
      <c r="I42" s="44" t="s">
        <v>71</v>
      </c>
      <c r="J42" s="48" t="s">
        <v>95</v>
      </c>
      <c r="K42" s="44" t="s">
        <v>72</v>
      </c>
      <c r="L42" s="44" t="s">
        <v>96</v>
      </c>
      <c r="M42" s="4">
        <v>0</v>
      </c>
      <c r="N42" s="44">
        <v>6</v>
      </c>
      <c r="O42" s="77" t="s">
        <v>282</v>
      </c>
      <c r="P42" s="44" t="str">
        <f t="shared" si="3"/>
        <v>PSA / CF / 04 / 12PA / 2020 / 10 / 6</v>
      </c>
    </row>
    <row r="43" spans="1:16" ht="15" x14ac:dyDescent="0.2">
      <c r="A43" s="4">
        <v>12</v>
      </c>
      <c r="B43" s="44" t="s">
        <v>45</v>
      </c>
      <c r="C43" s="45" t="s">
        <v>60</v>
      </c>
      <c r="D43" s="44" t="s">
        <v>105</v>
      </c>
      <c r="E43" s="46" t="s">
        <v>126</v>
      </c>
      <c r="F43" s="44" t="s">
        <v>86</v>
      </c>
      <c r="G43" s="47" t="s">
        <v>191</v>
      </c>
      <c r="H43" s="44" t="s">
        <v>94</v>
      </c>
      <c r="I43" s="44" t="s">
        <v>71</v>
      </c>
      <c r="J43" s="48" t="s">
        <v>95</v>
      </c>
      <c r="K43" s="44" t="s">
        <v>72</v>
      </c>
      <c r="L43" s="44" t="s">
        <v>96</v>
      </c>
      <c r="M43" s="4">
        <v>0</v>
      </c>
      <c r="N43" s="44">
        <v>7</v>
      </c>
      <c r="O43" s="77" t="s">
        <v>282</v>
      </c>
      <c r="P43" s="44" t="str">
        <f t="shared" si="3"/>
        <v>PSA / CF / 04 / 12PA / 2020 / 10 / 7</v>
      </c>
    </row>
    <row r="44" spans="1:16" ht="15" x14ac:dyDescent="0.2">
      <c r="A44" s="4">
        <v>13</v>
      </c>
      <c r="B44" s="44" t="s">
        <v>45</v>
      </c>
      <c r="C44" s="45" t="s">
        <v>60</v>
      </c>
      <c r="D44" s="44" t="s">
        <v>105</v>
      </c>
      <c r="E44" s="46" t="s">
        <v>126</v>
      </c>
      <c r="F44" s="44" t="s">
        <v>86</v>
      </c>
      <c r="G44" s="47" t="s">
        <v>191</v>
      </c>
      <c r="H44" s="44" t="s">
        <v>94</v>
      </c>
      <c r="I44" s="44" t="s">
        <v>71</v>
      </c>
      <c r="J44" s="48" t="s">
        <v>95</v>
      </c>
      <c r="K44" s="44" t="s">
        <v>72</v>
      </c>
      <c r="L44" s="44" t="s">
        <v>96</v>
      </c>
      <c r="M44" s="4">
        <v>0</v>
      </c>
      <c r="N44" s="44">
        <v>8</v>
      </c>
      <c r="O44" s="77" t="s">
        <v>282</v>
      </c>
      <c r="P44" s="44" t="str">
        <f t="shared" si="3"/>
        <v>PSA / CF / 04 / 12PA / 2020 / 10 / 8</v>
      </c>
    </row>
    <row r="45" spans="1:16" ht="15" x14ac:dyDescent="0.2">
      <c r="A45" s="4">
        <v>14</v>
      </c>
      <c r="B45" s="44" t="s">
        <v>45</v>
      </c>
      <c r="C45" s="45" t="s">
        <v>60</v>
      </c>
      <c r="D45" s="44" t="s">
        <v>105</v>
      </c>
      <c r="E45" s="46" t="s">
        <v>126</v>
      </c>
      <c r="F45" s="44" t="s">
        <v>86</v>
      </c>
      <c r="G45" s="47" t="s">
        <v>191</v>
      </c>
      <c r="H45" s="44" t="s">
        <v>94</v>
      </c>
      <c r="I45" s="44" t="s">
        <v>71</v>
      </c>
      <c r="J45" s="48" t="s">
        <v>95</v>
      </c>
      <c r="K45" s="44" t="s">
        <v>72</v>
      </c>
      <c r="L45" s="44" t="s">
        <v>96</v>
      </c>
      <c r="M45" s="4">
        <v>0</v>
      </c>
      <c r="N45" s="44">
        <v>9</v>
      </c>
      <c r="O45" s="77" t="s">
        <v>282</v>
      </c>
      <c r="P45" s="44" t="str">
        <f t="shared" si="3"/>
        <v>PSA / CF / 04 / 12PA / 2020 / 10 / 9</v>
      </c>
    </row>
    <row r="46" spans="1:16" ht="15" x14ac:dyDescent="0.2">
      <c r="A46" s="4">
        <v>15</v>
      </c>
      <c r="B46" s="44" t="s">
        <v>45</v>
      </c>
      <c r="C46" s="45" t="s">
        <v>60</v>
      </c>
      <c r="D46" s="44" t="s">
        <v>105</v>
      </c>
      <c r="E46" s="46" t="s">
        <v>126</v>
      </c>
      <c r="F46" s="44" t="s">
        <v>86</v>
      </c>
      <c r="G46" s="47" t="s">
        <v>191</v>
      </c>
      <c r="H46" s="44" t="s">
        <v>94</v>
      </c>
      <c r="I46" s="44" t="s">
        <v>71</v>
      </c>
      <c r="J46" s="48" t="s">
        <v>95</v>
      </c>
      <c r="K46" s="44" t="s">
        <v>72</v>
      </c>
      <c r="L46" s="44" t="s">
        <v>96</v>
      </c>
      <c r="M46" s="4">
        <v>0</v>
      </c>
      <c r="N46" s="44">
        <v>10</v>
      </c>
      <c r="O46" s="77" t="s">
        <v>282</v>
      </c>
      <c r="P46" s="44" t="str">
        <f t="shared" si="3"/>
        <v>PSA / CF / 04 / 12PA / 2020 / 10 / 10</v>
      </c>
    </row>
    <row r="47" spans="1:16" ht="15" x14ac:dyDescent="0.2">
      <c r="A47" s="4">
        <v>16</v>
      </c>
      <c r="B47" s="44" t="s">
        <v>45</v>
      </c>
      <c r="C47" s="45" t="s">
        <v>60</v>
      </c>
      <c r="D47" s="44" t="s">
        <v>105</v>
      </c>
      <c r="E47" s="46" t="s">
        <v>95</v>
      </c>
      <c r="F47" s="44" t="s">
        <v>86</v>
      </c>
      <c r="G47" s="47" t="s">
        <v>191</v>
      </c>
      <c r="H47" s="44" t="s">
        <v>94</v>
      </c>
      <c r="I47" s="44" t="s">
        <v>71</v>
      </c>
      <c r="J47" s="48" t="s">
        <v>95</v>
      </c>
      <c r="K47" s="44" t="s">
        <v>72</v>
      </c>
      <c r="L47" s="44" t="s">
        <v>96</v>
      </c>
      <c r="M47" s="4">
        <v>0</v>
      </c>
      <c r="N47" s="44">
        <v>11</v>
      </c>
      <c r="O47" s="77" t="s">
        <v>282</v>
      </c>
      <c r="P47" s="44" t="str">
        <f t="shared" si="3"/>
        <v>PSA / CF / 5 / 12PA / 2020 / 10 / 11</v>
      </c>
    </row>
    <row r="48" spans="1:16" ht="15" x14ac:dyDescent="0.2">
      <c r="A48" s="4">
        <v>17</v>
      </c>
      <c r="B48" s="44" t="s">
        <v>45</v>
      </c>
      <c r="C48" s="62" t="s">
        <v>60</v>
      </c>
      <c r="D48" s="44" t="s">
        <v>105</v>
      </c>
      <c r="E48" s="46" t="s">
        <v>219</v>
      </c>
      <c r="F48" s="44" t="s">
        <v>86</v>
      </c>
      <c r="G48" s="47" t="s">
        <v>191</v>
      </c>
      <c r="H48" s="44" t="s">
        <v>94</v>
      </c>
      <c r="I48" s="44" t="s">
        <v>71</v>
      </c>
      <c r="J48" s="48" t="s">
        <v>95</v>
      </c>
      <c r="K48" s="44" t="s">
        <v>72</v>
      </c>
      <c r="L48" s="44" t="s">
        <v>96</v>
      </c>
      <c r="M48" s="4">
        <v>0</v>
      </c>
      <c r="N48" s="44">
        <v>12</v>
      </c>
      <c r="O48" s="77" t="s">
        <v>282</v>
      </c>
      <c r="P48" s="44" t="str">
        <f t="shared" si="3"/>
        <v>PSA / CF / 6 / 12PA / 2020 / 10 / 12</v>
      </c>
    </row>
    <row r="49" spans="1:17" ht="15" x14ac:dyDescent="0.2">
      <c r="A49" s="4">
        <v>18</v>
      </c>
      <c r="B49" s="44" t="s">
        <v>45</v>
      </c>
      <c r="C49" s="45" t="s">
        <v>60</v>
      </c>
      <c r="D49" s="44" t="s">
        <v>105</v>
      </c>
      <c r="E49" s="46" t="s">
        <v>220</v>
      </c>
      <c r="F49" s="44" t="s">
        <v>86</v>
      </c>
      <c r="G49" s="47" t="s">
        <v>191</v>
      </c>
      <c r="H49" s="44" t="s">
        <v>94</v>
      </c>
      <c r="I49" s="44" t="s">
        <v>71</v>
      </c>
      <c r="J49" s="48" t="s">
        <v>95</v>
      </c>
      <c r="K49" s="44" t="s">
        <v>72</v>
      </c>
      <c r="L49" s="44" t="s">
        <v>96</v>
      </c>
      <c r="M49" s="4">
        <v>0</v>
      </c>
      <c r="N49" s="44">
        <v>13</v>
      </c>
      <c r="O49" s="77" t="s">
        <v>282</v>
      </c>
      <c r="P49" s="44" t="str">
        <f t="shared" si="3"/>
        <v>PSA / CF / 7 / 12PA / 2020 / 10 / 13</v>
      </c>
    </row>
    <row r="50" spans="1:17" ht="15" x14ac:dyDescent="0.2">
      <c r="A50" s="4">
        <v>19</v>
      </c>
      <c r="B50" s="44" t="s">
        <v>45</v>
      </c>
      <c r="C50" s="45" t="s">
        <v>60</v>
      </c>
      <c r="D50" s="44" t="s">
        <v>105</v>
      </c>
      <c r="E50" s="46" t="s">
        <v>221</v>
      </c>
      <c r="F50" s="44" t="s">
        <v>86</v>
      </c>
      <c r="G50" s="47" t="s">
        <v>191</v>
      </c>
      <c r="H50" s="44" t="s">
        <v>94</v>
      </c>
      <c r="I50" s="44" t="s">
        <v>71</v>
      </c>
      <c r="J50" s="48" t="s">
        <v>95</v>
      </c>
      <c r="K50" s="44" t="s">
        <v>72</v>
      </c>
      <c r="L50" s="44" t="s">
        <v>96</v>
      </c>
      <c r="M50" s="4">
        <v>0</v>
      </c>
      <c r="N50" s="44">
        <v>14</v>
      </c>
      <c r="O50" s="77" t="s">
        <v>282</v>
      </c>
      <c r="P50" s="44" t="str">
        <f t="shared" si="3"/>
        <v>PSA / CF / 8 / 12PA / 2020 / 10 / 14</v>
      </c>
    </row>
    <row r="51" spans="1:17" ht="15" x14ac:dyDescent="0.2">
      <c r="A51" s="4">
        <v>20</v>
      </c>
      <c r="B51" s="44" t="s">
        <v>45</v>
      </c>
      <c r="C51" s="45" t="s">
        <v>60</v>
      </c>
      <c r="D51" s="44" t="s">
        <v>105</v>
      </c>
      <c r="E51" s="46" t="s">
        <v>222</v>
      </c>
      <c r="F51" s="44" t="s">
        <v>86</v>
      </c>
      <c r="G51" s="47" t="s">
        <v>191</v>
      </c>
      <c r="H51" s="44" t="s">
        <v>94</v>
      </c>
      <c r="I51" s="44" t="s">
        <v>71</v>
      </c>
      <c r="J51" s="48" t="s">
        <v>95</v>
      </c>
      <c r="K51" s="44" t="s">
        <v>72</v>
      </c>
      <c r="L51" s="44" t="s">
        <v>96</v>
      </c>
      <c r="M51" s="4">
        <v>0</v>
      </c>
      <c r="N51" s="44">
        <v>15</v>
      </c>
      <c r="O51" s="77" t="s">
        <v>282</v>
      </c>
      <c r="P51" s="44" t="str">
        <f t="shared" si="3"/>
        <v>PSA / CF / 9 / 12PA / 2020 / 10 / 15</v>
      </c>
    </row>
    <row r="52" spans="1:17" ht="15" x14ac:dyDescent="0.2">
      <c r="A52" s="4">
        <v>21</v>
      </c>
      <c r="B52" s="44" t="s">
        <v>45</v>
      </c>
      <c r="C52" s="45" t="s">
        <v>60</v>
      </c>
      <c r="D52" s="44" t="s">
        <v>105</v>
      </c>
      <c r="E52" s="46" t="s">
        <v>96</v>
      </c>
      <c r="F52" s="44" t="s">
        <v>86</v>
      </c>
      <c r="G52" s="47" t="s">
        <v>191</v>
      </c>
      <c r="H52" s="44" t="s">
        <v>94</v>
      </c>
      <c r="I52" s="44" t="s">
        <v>71</v>
      </c>
      <c r="J52" s="48" t="s">
        <v>95</v>
      </c>
      <c r="K52" s="44" t="s">
        <v>72</v>
      </c>
      <c r="L52" s="44" t="s">
        <v>96</v>
      </c>
      <c r="M52" s="4">
        <v>0</v>
      </c>
      <c r="N52" s="44">
        <v>16</v>
      </c>
      <c r="O52" s="77" t="s">
        <v>282</v>
      </c>
      <c r="P52" s="44" t="str">
        <f t="shared" si="3"/>
        <v>PSA / CF / 10 / 12PA / 2020 / 10 / 16</v>
      </c>
    </row>
    <row r="53" spans="1:17" ht="15" x14ac:dyDescent="0.2">
      <c r="A53" s="4">
        <v>22</v>
      </c>
      <c r="B53" s="44" t="s">
        <v>45</v>
      </c>
      <c r="C53" s="45" t="s">
        <v>60</v>
      </c>
      <c r="D53" s="44" t="s">
        <v>105</v>
      </c>
      <c r="E53" s="46" t="s">
        <v>118</v>
      </c>
      <c r="F53" s="44" t="s">
        <v>86</v>
      </c>
      <c r="G53" s="47" t="s">
        <v>191</v>
      </c>
      <c r="H53" s="44" t="s">
        <v>94</v>
      </c>
      <c r="I53" s="44" t="s">
        <v>71</v>
      </c>
      <c r="J53" s="48" t="s">
        <v>95</v>
      </c>
      <c r="K53" s="44" t="s">
        <v>72</v>
      </c>
      <c r="L53" s="44" t="s">
        <v>96</v>
      </c>
      <c r="M53" s="4">
        <v>0</v>
      </c>
      <c r="N53" s="44">
        <v>17</v>
      </c>
      <c r="O53" s="77" t="s">
        <v>282</v>
      </c>
      <c r="P53" s="44" t="str">
        <f t="shared" si="3"/>
        <v>PSA / CF / 11 / 12PA / 2020 / 10 / 17</v>
      </c>
    </row>
    <row r="54" spans="1:17" ht="15" x14ac:dyDescent="0.2">
      <c r="A54" s="4">
        <v>23</v>
      </c>
      <c r="B54" s="44" t="s">
        <v>45</v>
      </c>
      <c r="C54" s="45" t="s">
        <v>60</v>
      </c>
      <c r="D54" s="44" t="s">
        <v>105</v>
      </c>
      <c r="E54" s="46" t="s">
        <v>119</v>
      </c>
      <c r="F54" s="44" t="s">
        <v>86</v>
      </c>
      <c r="G54" s="47" t="s">
        <v>191</v>
      </c>
      <c r="H54" s="44" t="s">
        <v>94</v>
      </c>
      <c r="I54" s="44" t="s">
        <v>71</v>
      </c>
      <c r="J54" s="48" t="s">
        <v>95</v>
      </c>
      <c r="K54" s="44" t="s">
        <v>72</v>
      </c>
      <c r="L54" s="44" t="s">
        <v>96</v>
      </c>
      <c r="M54" s="4">
        <v>0</v>
      </c>
      <c r="N54" s="44">
        <v>18</v>
      </c>
      <c r="O54" s="77" t="s">
        <v>282</v>
      </c>
      <c r="P54" s="44" t="str">
        <f t="shared" si="3"/>
        <v>PSA / CF / 12 / 12PA / 2020 / 10 / 18</v>
      </c>
    </row>
    <row r="55" spans="1:17" ht="15" x14ac:dyDescent="0.2">
      <c r="A55" s="4">
        <v>24</v>
      </c>
      <c r="B55" s="44" t="s">
        <v>45</v>
      </c>
      <c r="C55" s="45" t="s">
        <v>60</v>
      </c>
      <c r="D55" s="44" t="s">
        <v>105</v>
      </c>
      <c r="E55" s="46" t="s">
        <v>120</v>
      </c>
      <c r="F55" s="44" t="s">
        <v>86</v>
      </c>
      <c r="G55" s="47" t="s">
        <v>191</v>
      </c>
      <c r="H55" s="44" t="s">
        <v>94</v>
      </c>
      <c r="I55" s="44" t="s">
        <v>71</v>
      </c>
      <c r="J55" s="48" t="s">
        <v>95</v>
      </c>
      <c r="K55" s="44" t="s">
        <v>72</v>
      </c>
      <c r="L55" s="44" t="s">
        <v>96</v>
      </c>
      <c r="M55" s="4">
        <v>0</v>
      </c>
      <c r="N55" s="44">
        <v>19</v>
      </c>
      <c r="O55" s="77" t="s">
        <v>282</v>
      </c>
      <c r="P55" s="44" t="str">
        <f t="shared" si="3"/>
        <v>PSA / CF / 13 / 12PA / 2020 / 10 / 19</v>
      </c>
    </row>
    <row r="56" spans="1:17" ht="15" x14ac:dyDescent="0.2">
      <c r="A56" s="4">
        <v>25</v>
      </c>
      <c r="B56" s="44" t="s">
        <v>45</v>
      </c>
      <c r="C56" s="45" t="s">
        <v>60</v>
      </c>
      <c r="D56" s="44" t="s">
        <v>105</v>
      </c>
      <c r="E56" s="46" t="s">
        <v>121</v>
      </c>
      <c r="F56" s="44" t="s">
        <v>86</v>
      </c>
      <c r="G56" s="47" t="s">
        <v>191</v>
      </c>
      <c r="H56" s="44" t="s">
        <v>94</v>
      </c>
      <c r="I56" s="44" t="s">
        <v>71</v>
      </c>
      <c r="J56" s="48" t="s">
        <v>95</v>
      </c>
      <c r="K56" s="44" t="s">
        <v>72</v>
      </c>
      <c r="L56" s="44" t="s">
        <v>96</v>
      </c>
      <c r="M56" s="4">
        <v>0</v>
      </c>
      <c r="N56" s="44">
        <v>20</v>
      </c>
      <c r="O56" s="77" t="s">
        <v>282</v>
      </c>
      <c r="P56" s="44" t="str">
        <f t="shared" si="3"/>
        <v>PSA / CF / 14 / 12PA / 2020 / 10 / 20</v>
      </c>
    </row>
    <row r="57" spans="1:17" ht="15" x14ac:dyDescent="0.2">
      <c r="A57" s="4">
        <v>26</v>
      </c>
      <c r="B57" s="44" t="s">
        <v>45</v>
      </c>
      <c r="C57" s="45" t="s">
        <v>60</v>
      </c>
      <c r="D57" s="44" t="s">
        <v>105</v>
      </c>
      <c r="E57" s="46" t="s">
        <v>122</v>
      </c>
      <c r="F57" s="44" t="s">
        <v>86</v>
      </c>
      <c r="G57" s="47" t="s">
        <v>191</v>
      </c>
      <c r="H57" s="44" t="s">
        <v>94</v>
      </c>
      <c r="I57" s="44" t="s">
        <v>71</v>
      </c>
      <c r="J57" s="48" t="s">
        <v>95</v>
      </c>
      <c r="K57" s="44" t="s">
        <v>72</v>
      </c>
      <c r="L57" s="44" t="s">
        <v>96</v>
      </c>
      <c r="M57" s="4">
        <v>0</v>
      </c>
      <c r="N57" s="44">
        <v>21</v>
      </c>
      <c r="O57" s="77" t="s">
        <v>282</v>
      </c>
      <c r="P57" s="44" t="str">
        <f t="shared" si="3"/>
        <v>PSA / CF / 15 / 12PA / 2020 / 10 / 21</v>
      </c>
    </row>
    <row r="58" spans="1:17" ht="15" x14ac:dyDescent="0.2">
      <c r="A58" s="4">
        <v>27</v>
      </c>
      <c r="B58" s="44" t="s">
        <v>45</v>
      </c>
      <c r="C58" s="45" t="s">
        <v>60</v>
      </c>
      <c r="D58" s="44" t="s">
        <v>105</v>
      </c>
      <c r="E58" s="46" t="s">
        <v>123</v>
      </c>
      <c r="F58" s="44" t="s">
        <v>86</v>
      </c>
      <c r="G58" s="47" t="s">
        <v>191</v>
      </c>
      <c r="H58" s="44" t="s">
        <v>94</v>
      </c>
      <c r="I58" s="44" t="s">
        <v>71</v>
      </c>
      <c r="J58" s="48" t="s">
        <v>95</v>
      </c>
      <c r="K58" s="44" t="s">
        <v>72</v>
      </c>
      <c r="L58" s="44" t="s">
        <v>96</v>
      </c>
      <c r="M58" s="4">
        <v>0</v>
      </c>
      <c r="N58" s="44">
        <v>22</v>
      </c>
      <c r="O58" s="77" t="s">
        <v>282</v>
      </c>
      <c r="P58" s="44" t="str">
        <f t="shared" si="3"/>
        <v>PSA / CF / 16 / 12PA / 2020 / 10 / 22</v>
      </c>
    </row>
    <row r="59" spans="1:17" ht="15" x14ac:dyDescent="0.2">
      <c r="A59" s="4">
        <v>28</v>
      </c>
      <c r="B59" s="44" t="s">
        <v>45</v>
      </c>
      <c r="C59" s="45" t="s">
        <v>60</v>
      </c>
      <c r="D59" s="44" t="s">
        <v>105</v>
      </c>
      <c r="E59" s="46" t="s">
        <v>124</v>
      </c>
      <c r="F59" s="44" t="s">
        <v>86</v>
      </c>
      <c r="G59" s="47" t="s">
        <v>191</v>
      </c>
      <c r="H59" s="44" t="s">
        <v>94</v>
      </c>
      <c r="I59" s="44" t="s">
        <v>71</v>
      </c>
      <c r="J59" s="48" t="s">
        <v>95</v>
      </c>
      <c r="K59" s="44" t="s">
        <v>72</v>
      </c>
      <c r="L59" s="44" t="s">
        <v>96</v>
      </c>
      <c r="M59" s="4">
        <v>0</v>
      </c>
      <c r="N59" s="44">
        <v>23</v>
      </c>
      <c r="O59" s="77" t="s">
        <v>282</v>
      </c>
      <c r="P59" s="44" t="str">
        <f t="shared" si="3"/>
        <v>PSA / CF / 17 / 12PA / 2020 / 10 / 23</v>
      </c>
    </row>
    <row r="60" spans="1:17" ht="15" x14ac:dyDescent="0.2">
      <c r="A60" s="4">
        <v>29</v>
      </c>
      <c r="B60" s="44" t="s">
        <v>45</v>
      </c>
      <c r="C60" s="45" t="s">
        <v>60</v>
      </c>
      <c r="D60" s="44" t="s">
        <v>105</v>
      </c>
      <c r="E60" s="46" t="s">
        <v>223</v>
      </c>
      <c r="F60" s="44" t="s">
        <v>86</v>
      </c>
      <c r="G60" s="47" t="s">
        <v>191</v>
      </c>
      <c r="H60" s="44" t="s">
        <v>94</v>
      </c>
      <c r="I60" s="44" t="s">
        <v>71</v>
      </c>
      <c r="J60" s="48" t="s">
        <v>95</v>
      </c>
      <c r="K60" s="44" t="s">
        <v>72</v>
      </c>
      <c r="L60" s="44" t="s">
        <v>96</v>
      </c>
      <c r="M60" s="4">
        <v>0</v>
      </c>
      <c r="N60" s="37">
        <v>24</v>
      </c>
      <c r="O60" s="77" t="s">
        <v>282</v>
      </c>
      <c r="P60" s="44" t="str">
        <f t="shared" si="3"/>
        <v>PSA / CF / 18 / 12PA / 2020 / 10 / 24</v>
      </c>
    </row>
    <row r="61" spans="1:17" ht="15" x14ac:dyDescent="0.2">
      <c r="A61" s="4">
        <v>30</v>
      </c>
      <c r="B61" s="44" t="s">
        <v>45</v>
      </c>
      <c r="C61" s="45" t="s">
        <v>60</v>
      </c>
      <c r="D61" s="44" t="s">
        <v>105</v>
      </c>
      <c r="E61" s="46" t="s">
        <v>224</v>
      </c>
      <c r="F61" s="44" t="s">
        <v>86</v>
      </c>
      <c r="G61" s="47" t="s">
        <v>191</v>
      </c>
      <c r="H61" s="44" t="s">
        <v>94</v>
      </c>
      <c r="I61" s="44" t="s">
        <v>71</v>
      </c>
      <c r="J61" s="48" t="s">
        <v>95</v>
      </c>
      <c r="K61" s="44" t="s">
        <v>72</v>
      </c>
      <c r="L61" s="44" t="s">
        <v>96</v>
      </c>
      <c r="M61" s="4">
        <v>0</v>
      </c>
      <c r="N61" s="37">
        <v>25</v>
      </c>
      <c r="O61" s="77" t="s">
        <v>282</v>
      </c>
      <c r="P61" s="44" t="str">
        <f t="shared" si="3"/>
        <v>PSA / CF / 19 / 12PA / 2020 / 10 / 25</v>
      </c>
    </row>
    <row r="63" spans="1:17" ht="51.75" customHeight="1" x14ac:dyDescent="0.2">
      <c r="A63" s="150" t="s">
        <v>515</v>
      </c>
      <c r="B63" s="151"/>
      <c r="C63" s="151"/>
      <c r="D63" s="151"/>
      <c r="E63" s="151"/>
      <c r="F63" s="151"/>
      <c r="G63" s="151"/>
      <c r="H63" s="151"/>
      <c r="I63" s="151"/>
      <c r="J63" s="151"/>
      <c r="K63" s="151"/>
      <c r="L63" s="151"/>
      <c r="M63" s="151"/>
      <c r="N63" s="151"/>
      <c r="O63" s="151"/>
      <c r="P63" s="151"/>
      <c r="Q63" s="200"/>
    </row>
    <row r="65" spans="1:2" ht="15.75" x14ac:dyDescent="0.2">
      <c r="A65" s="51" t="s">
        <v>24</v>
      </c>
    </row>
    <row r="66" spans="1:2" ht="15.75" x14ac:dyDescent="0.2">
      <c r="A66" s="51" t="s">
        <v>25</v>
      </c>
    </row>
    <row r="67" spans="1:2" ht="15.75" x14ac:dyDescent="0.2">
      <c r="A67" s="118" t="s">
        <v>449</v>
      </c>
      <c r="B67" s="118"/>
    </row>
    <row r="68" spans="1:2" ht="15.75" x14ac:dyDescent="0.25">
      <c r="A68" s="15" t="s">
        <v>488</v>
      </c>
    </row>
    <row r="69" spans="1:2" ht="15.75" x14ac:dyDescent="0.25">
      <c r="A69" s="15" t="s">
        <v>489</v>
      </c>
    </row>
    <row r="510" spans="593:594" ht="15.75" x14ac:dyDescent="0.2">
      <c r="VU510" s="51" t="s">
        <v>24</v>
      </c>
    </row>
    <row r="511" spans="593:594" ht="15.75" x14ac:dyDescent="0.2">
      <c r="VU511" s="51" t="s">
        <v>25</v>
      </c>
    </row>
    <row r="512" spans="593:594" ht="15.75" x14ac:dyDescent="0.2">
      <c r="VU512" s="118" t="s">
        <v>196</v>
      </c>
      <c r="VV512" s="118"/>
    </row>
  </sheetData>
  <mergeCells count="31">
    <mergeCell ref="A63:P63"/>
    <mergeCell ref="A67:B67"/>
    <mergeCell ref="A29:A30"/>
    <mergeCell ref="Q4:Q5"/>
    <mergeCell ref="VU512:VV512"/>
    <mergeCell ref="A24:P24"/>
    <mergeCell ref="M4:O4"/>
    <mergeCell ref="P29:P30"/>
    <mergeCell ref="P4:P5"/>
    <mergeCell ref="B4:B5"/>
    <mergeCell ref="A4:A5"/>
    <mergeCell ref="D4:D5"/>
    <mergeCell ref="C4:C5"/>
    <mergeCell ref="E4:E5"/>
    <mergeCell ref="H4:H5"/>
    <mergeCell ref="I4:L4"/>
    <mergeCell ref="F4:G4"/>
    <mergeCell ref="M29:O29"/>
    <mergeCell ref="A1:Q1"/>
    <mergeCell ref="A2:Q2"/>
    <mergeCell ref="A3:Q3"/>
    <mergeCell ref="A26:Q26"/>
    <mergeCell ref="A27:Q27"/>
    <mergeCell ref="A28:Q28"/>
    <mergeCell ref="E29:E30"/>
    <mergeCell ref="F29:G29"/>
    <mergeCell ref="I29:L29"/>
    <mergeCell ref="H29:H30"/>
    <mergeCell ref="B29:B30"/>
    <mergeCell ref="C29:C30"/>
    <mergeCell ref="D29:D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0A140-E4C1-4A45-99DF-A1445BBB25FA}">
  <dimension ref="A1:BGN1009"/>
  <sheetViews>
    <sheetView zoomScale="82" zoomScaleNormal="82" workbookViewId="0">
      <selection activeCell="A18" sqref="A18"/>
    </sheetView>
  </sheetViews>
  <sheetFormatPr defaultRowHeight="14.25" x14ac:dyDescent="0.2"/>
  <cols>
    <col min="1" max="1" width="8.85546875" style="1" customWidth="1"/>
    <col min="2" max="2" width="13.7109375" style="1" customWidth="1"/>
    <col min="3" max="3" width="33.85546875" style="1" bestFit="1" customWidth="1"/>
    <col min="4" max="4" width="12" style="1" customWidth="1"/>
    <col min="5" max="5" width="21.85546875" style="1" customWidth="1"/>
    <col min="6" max="6" width="25.28515625" style="1" customWidth="1"/>
    <col min="7" max="7" width="13.7109375" style="1" customWidth="1"/>
    <col min="8" max="8" width="19.28515625" style="1" customWidth="1"/>
    <col min="9" max="9" width="22.42578125" style="1" customWidth="1"/>
    <col min="10" max="10" width="9.28515625" style="1" customWidth="1"/>
    <col min="11" max="11" width="18.7109375" style="1" customWidth="1"/>
    <col min="12" max="12" width="17.140625" style="1" customWidth="1"/>
    <col min="13" max="13" width="16.7109375" style="1" customWidth="1"/>
    <col min="14" max="14" width="22.42578125" style="1" customWidth="1"/>
    <col min="15" max="15" width="16.85546875" style="1" customWidth="1"/>
    <col min="16" max="16" width="55.7109375" style="1" bestFit="1" customWidth="1"/>
    <col min="17" max="17" width="9.42578125" style="1" customWidth="1"/>
    <col min="18" max="16384" width="9.140625" style="1"/>
  </cols>
  <sheetData>
    <row r="1" spans="1:17" ht="15.75" x14ac:dyDescent="0.2">
      <c r="A1" s="115" t="s">
        <v>384</v>
      </c>
      <c r="B1" s="115"/>
      <c r="C1" s="115"/>
      <c r="D1" s="115"/>
      <c r="E1" s="115"/>
      <c r="F1" s="115"/>
      <c r="G1" s="115"/>
      <c r="H1" s="115"/>
      <c r="I1" s="115"/>
      <c r="J1" s="115"/>
      <c r="K1" s="115"/>
      <c r="L1" s="115"/>
      <c r="M1" s="115"/>
      <c r="N1" s="115"/>
      <c r="O1" s="115"/>
      <c r="P1" s="115"/>
      <c r="Q1" s="115"/>
    </row>
    <row r="2" spans="1:17" ht="15.75" x14ac:dyDescent="0.2">
      <c r="A2" s="116" t="s">
        <v>198</v>
      </c>
      <c r="B2" s="116"/>
      <c r="C2" s="116"/>
      <c r="D2" s="116"/>
      <c r="E2" s="116"/>
      <c r="F2" s="116"/>
      <c r="G2" s="116"/>
      <c r="H2" s="116"/>
      <c r="I2" s="116"/>
      <c r="J2" s="116"/>
      <c r="K2" s="116"/>
      <c r="L2" s="116"/>
      <c r="M2" s="116"/>
      <c r="N2" s="116"/>
      <c r="O2" s="116"/>
      <c r="P2" s="116"/>
      <c r="Q2" s="116"/>
    </row>
    <row r="3" spans="1:17" ht="15.75" x14ac:dyDescent="0.2">
      <c r="A3" s="117" t="s">
        <v>207</v>
      </c>
      <c r="B3" s="117"/>
      <c r="C3" s="117"/>
      <c r="D3" s="117"/>
      <c r="E3" s="117"/>
      <c r="F3" s="117"/>
      <c r="G3" s="117"/>
      <c r="H3" s="117"/>
      <c r="I3" s="117"/>
      <c r="J3" s="117"/>
      <c r="K3" s="117"/>
      <c r="L3" s="117"/>
      <c r="M3" s="117"/>
      <c r="N3" s="117"/>
      <c r="O3" s="117"/>
      <c r="P3" s="117"/>
      <c r="Q3" s="116"/>
    </row>
    <row r="4" spans="1:17" ht="30.75" customHeight="1" x14ac:dyDescent="0.2">
      <c r="A4" s="163" t="s">
        <v>0</v>
      </c>
      <c r="B4" s="156" t="s">
        <v>114</v>
      </c>
      <c r="C4" s="156" t="s">
        <v>136</v>
      </c>
      <c r="D4" s="156" t="s">
        <v>405</v>
      </c>
      <c r="E4" s="156" t="s">
        <v>46</v>
      </c>
      <c r="F4" s="156" t="s">
        <v>81</v>
      </c>
      <c r="G4" s="156" t="s">
        <v>44</v>
      </c>
      <c r="H4" s="156" t="s">
        <v>138</v>
      </c>
      <c r="I4" s="160" t="s">
        <v>115</v>
      </c>
      <c r="J4" s="161"/>
      <c r="K4" s="161"/>
      <c r="L4" s="162"/>
      <c r="M4" s="160" t="s">
        <v>212</v>
      </c>
      <c r="N4" s="161"/>
      <c r="O4" s="162"/>
      <c r="P4" s="146" t="s">
        <v>487</v>
      </c>
      <c r="Q4" s="198"/>
    </row>
    <row r="5" spans="1:17" ht="28.5" customHeight="1" x14ac:dyDescent="0.2">
      <c r="A5" s="164"/>
      <c r="B5" s="156"/>
      <c r="C5" s="156"/>
      <c r="D5" s="156"/>
      <c r="E5" s="156"/>
      <c r="F5" s="156"/>
      <c r="G5" s="156"/>
      <c r="H5" s="156"/>
      <c r="I5" s="49" t="s">
        <v>210</v>
      </c>
      <c r="J5" s="49" t="s">
        <v>81</v>
      </c>
      <c r="K5" s="49" t="s">
        <v>211</v>
      </c>
      <c r="L5" s="49" t="s">
        <v>81</v>
      </c>
      <c r="M5" s="49" t="s">
        <v>210</v>
      </c>
      <c r="N5" s="49" t="s">
        <v>211</v>
      </c>
      <c r="O5" s="49" t="s">
        <v>215</v>
      </c>
      <c r="P5" s="147"/>
      <c r="Q5" s="198"/>
    </row>
    <row r="6" spans="1:17" x14ac:dyDescent="0.2">
      <c r="A6" s="11">
        <v>1</v>
      </c>
      <c r="B6" s="4" t="s">
        <v>10</v>
      </c>
      <c r="C6" s="5" t="s">
        <v>52</v>
      </c>
      <c r="D6" s="25" t="s">
        <v>256</v>
      </c>
      <c r="E6" s="38" t="s">
        <v>133</v>
      </c>
      <c r="F6" s="4" t="s">
        <v>195</v>
      </c>
      <c r="G6" s="4" t="s">
        <v>174</v>
      </c>
      <c r="H6" s="4" t="s">
        <v>141</v>
      </c>
      <c r="I6" s="61" t="s">
        <v>252</v>
      </c>
      <c r="J6" s="4" t="s">
        <v>255</v>
      </c>
      <c r="K6" s="61" t="s">
        <v>253</v>
      </c>
      <c r="L6" s="4" t="s">
        <v>110</v>
      </c>
      <c r="M6" s="4">
        <v>1</v>
      </c>
      <c r="N6" s="4">
        <v>0</v>
      </c>
      <c r="O6" s="4">
        <f>M6+N6</f>
        <v>1</v>
      </c>
      <c r="P6" s="5" t="str">
        <f>_xlfn.TEXTJOIN("",TRUE,B6,D6,F6,G6,H6,J6,L6,S6,O6)</f>
        <v>PSA / SAC / AA / 2016 / 5 / SA / SM / 1</v>
      </c>
      <c r="Q6" s="201"/>
    </row>
    <row r="7" spans="1:17" x14ac:dyDescent="0.2">
      <c r="A7" s="11">
        <v>2</v>
      </c>
      <c r="B7" s="4" t="s">
        <v>10</v>
      </c>
      <c r="C7" s="5" t="s">
        <v>53</v>
      </c>
      <c r="D7" s="4" t="s">
        <v>257</v>
      </c>
      <c r="E7" s="5" t="s">
        <v>140</v>
      </c>
      <c r="F7" s="4" t="s">
        <v>162</v>
      </c>
      <c r="G7" s="4" t="s">
        <v>175</v>
      </c>
      <c r="H7" s="4" t="s">
        <v>161</v>
      </c>
      <c r="I7" s="61" t="s">
        <v>227</v>
      </c>
      <c r="J7" s="4" t="s">
        <v>260</v>
      </c>
      <c r="K7" s="61" t="s">
        <v>228</v>
      </c>
      <c r="L7" s="4" t="s">
        <v>262</v>
      </c>
      <c r="M7" s="4">
        <v>1</v>
      </c>
      <c r="N7" s="4">
        <v>0</v>
      </c>
      <c r="O7" s="4">
        <f t="shared" ref="O7:O18" si="0">M7+N7</f>
        <v>1</v>
      </c>
      <c r="P7" s="5" t="str">
        <f t="shared" ref="P7:P18" si="1">_xlfn.TEXTJOIN("",TRUE,B7,D7,F7,G7,H7,J7,L7,S7,O7)</f>
        <v>PSA / WH / BBL /  2012 /  10 /  BD / PB / 1</v>
      </c>
      <c r="Q7" s="201"/>
    </row>
    <row r="8" spans="1:17" x14ac:dyDescent="0.2">
      <c r="A8" s="11">
        <v>3</v>
      </c>
      <c r="B8" s="4" t="s">
        <v>10</v>
      </c>
      <c r="C8" s="5" t="s">
        <v>251</v>
      </c>
      <c r="D8" s="4" t="s">
        <v>258</v>
      </c>
      <c r="E8" s="5" t="s">
        <v>179</v>
      </c>
      <c r="F8" s="4" t="s">
        <v>163</v>
      </c>
      <c r="G8" s="4" t="s">
        <v>177</v>
      </c>
      <c r="H8" s="4" t="s">
        <v>160</v>
      </c>
      <c r="I8" s="61" t="s">
        <v>226</v>
      </c>
      <c r="J8" s="4" t="s">
        <v>261</v>
      </c>
      <c r="K8" s="61" t="s">
        <v>225</v>
      </c>
      <c r="L8" s="4" t="s">
        <v>281</v>
      </c>
      <c r="M8" s="4">
        <v>2</v>
      </c>
      <c r="N8" s="4">
        <v>0</v>
      </c>
      <c r="O8" s="4">
        <f t="shared" si="0"/>
        <v>2</v>
      </c>
      <c r="P8" s="5" t="str">
        <f t="shared" si="1"/>
        <v>PSA / BD /  PC /  2010 /  15 /  CM / RDT / 2</v>
      </c>
      <c r="Q8" s="201"/>
    </row>
    <row r="9" spans="1:17" x14ac:dyDescent="0.2">
      <c r="A9" s="11">
        <v>4</v>
      </c>
      <c r="B9" s="4" t="s">
        <v>10</v>
      </c>
      <c r="C9" s="5" t="s">
        <v>51</v>
      </c>
      <c r="D9" s="4" t="s">
        <v>259</v>
      </c>
      <c r="E9" s="5" t="s">
        <v>179</v>
      </c>
      <c r="F9" s="4" t="s">
        <v>164</v>
      </c>
      <c r="G9" s="4" t="s">
        <v>177</v>
      </c>
      <c r="H9" s="4" t="s">
        <v>159</v>
      </c>
      <c r="I9" s="61" t="s">
        <v>229</v>
      </c>
      <c r="J9" s="4" t="s">
        <v>142</v>
      </c>
      <c r="K9" s="61" t="s">
        <v>230</v>
      </c>
      <c r="L9" s="4" t="s">
        <v>280</v>
      </c>
      <c r="M9" s="4">
        <v>15</v>
      </c>
      <c r="N9" s="4">
        <v>5</v>
      </c>
      <c r="O9" s="4">
        <f t="shared" si="0"/>
        <v>20</v>
      </c>
      <c r="P9" s="5" t="str">
        <f t="shared" si="1"/>
        <v>PSA / LD /  PC 1 /  2010 /  20 /  SP /  USP / 20</v>
      </c>
      <c r="Q9" s="201"/>
    </row>
    <row r="10" spans="1:17" x14ac:dyDescent="0.2">
      <c r="A10" s="11">
        <v>5</v>
      </c>
      <c r="B10" s="4" t="s">
        <v>10</v>
      </c>
      <c r="C10" s="5" t="s">
        <v>236</v>
      </c>
      <c r="D10" s="4" t="s">
        <v>250</v>
      </c>
      <c r="E10" s="5" t="s">
        <v>179</v>
      </c>
      <c r="F10" s="4" t="s">
        <v>165</v>
      </c>
      <c r="G10" s="4" t="s">
        <v>177</v>
      </c>
      <c r="H10" s="4" t="s">
        <v>158</v>
      </c>
      <c r="I10" s="61" t="s">
        <v>237</v>
      </c>
      <c r="J10" s="4" t="s">
        <v>263</v>
      </c>
      <c r="K10" s="61" t="s">
        <v>238</v>
      </c>
      <c r="L10" s="4" t="s">
        <v>264</v>
      </c>
      <c r="M10" s="4">
        <v>1</v>
      </c>
      <c r="N10" s="4">
        <v>1</v>
      </c>
      <c r="O10" s="4">
        <f t="shared" si="0"/>
        <v>2</v>
      </c>
      <c r="P10" s="5" t="str">
        <f t="shared" si="1"/>
        <v>PSA /  CT /  PC 2 /  2010 /  25 /  LD / MD / 2</v>
      </c>
      <c r="Q10" s="201"/>
    </row>
    <row r="11" spans="1:17" x14ac:dyDescent="0.2">
      <c r="A11" s="11">
        <v>6</v>
      </c>
      <c r="B11" s="4" t="s">
        <v>10</v>
      </c>
      <c r="C11" s="5" t="s">
        <v>134</v>
      </c>
      <c r="D11" s="4" t="s">
        <v>143</v>
      </c>
      <c r="E11" s="5" t="s">
        <v>180</v>
      </c>
      <c r="F11" s="4" t="s">
        <v>166</v>
      </c>
      <c r="G11" s="4" t="s">
        <v>393</v>
      </c>
      <c r="H11" s="4" t="s">
        <v>157</v>
      </c>
      <c r="I11" s="61" t="s">
        <v>231</v>
      </c>
      <c r="J11" s="4" t="s">
        <v>266</v>
      </c>
      <c r="K11" s="61" t="s">
        <v>232</v>
      </c>
      <c r="L11" s="4" t="s">
        <v>265</v>
      </c>
      <c r="M11" s="4">
        <v>1</v>
      </c>
      <c r="N11" s="4">
        <v>0</v>
      </c>
      <c r="O11" s="4">
        <f t="shared" si="0"/>
        <v>1</v>
      </c>
      <c r="P11" s="5" t="str">
        <f t="shared" si="1"/>
        <v>PSA /  AT /  TY1 /  2018 /  30 /  CC /  SL / 1</v>
      </c>
      <c r="Q11" s="201"/>
    </row>
    <row r="12" spans="1:17" x14ac:dyDescent="0.2">
      <c r="A12" s="11">
        <v>7</v>
      </c>
      <c r="B12" s="4" t="s">
        <v>10</v>
      </c>
      <c r="C12" s="5" t="s">
        <v>139</v>
      </c>
      <c r="D12" s="4" t="s">
        <v>144</v>
      </c>
      <c r="E12" s="5" t="s">
        <v>181</v>
      </c>
      <c r="F12" s="4" t="s">
        <v>167</v>
      </c>
      <c r="G12" s="4" t="s">
        <v>188</v>
      </c>
      <c r="H12" s="4" t="s">
        <v>156</v>
      </c>
      <c r="I12" s="61" t="s">
        <v>233</v>
      </c>
      <c r="J12" s="4" t="s">
        <v>267</v>
      </c>
      <c r="K12" s="61" t="s">
        <v>234</v>
      </c>
      <c r="L12" s="4" t="s">
        <v>268</v>
      </c>
      <c r="M12" s="4">
        <v>1</v>
      </c>
      <c r="N12" s="4">
        <v>1</v>
      </c>
      <c r="O12" s="4">
        <f t="shared" si="0"/>
        <v>2</v>
      </c>
      <c r="P12" s="5" t="str">
        <f t="shared" si="1"/>
        <v>PSA /  HT /  TY2 /  2014 /  35 /  SHT /  FHT / 2</v>
      </c>
      <c r="Q12" s="201"/>
    </row>
    <row r="13" spans="1:17" x14ac:dyDescent="0.2">
      <c r="A13" s="11">
        <v>8</v>
      </c>
      <c r="B13" s="4" t="s">
        <v>10</v>
      </c>
      <c r="C13" s="5" t="s">
        <v>135</v>
      </c>
      <c r="D13" s="4" t="s">
        <v>145</v>
      </c>
      <c r="E13" s="5" t="s">
        <v>182</v>
      </c>
      <c r="F13" s="4" t="s">
        <v>168</v>
      </c>
      <c r="G13" s="4" t="s">
        <v>178</v>
      </c>
      <c r="H13" s="4" t="s">
        <v>150</v>
      </c>
      <c r="I13" s="61" t="s">
        <v>235</v>
      </c>
      <c r="J13" s="4" t="s">
        <v>269</v>
      </c>
      <c r="K13" s="61" t="s">
        <v>232</v>
      </c>
      <c r="L13" s="4" t="s">
        <v>265</v>
      </c>
      <c r="M13" s="4">
        <v>1</v>
      </c>
      <c r="N13" s="4">
        <v>1</v>
      </c>
      <c r="O13" s="4">
        <f t="shared" si="0"/>
        <v>2</v>
      </c>
      <c r="P13" s="5" t="str">
        <f t="shared" si="1"/>
        <v>PSA /  FL /  TY3 /  2015 /  40 /  CB /  SL / 2</v>
      </c>
      <c r="Q13" s="201"/>
    </row>
    <row r="14" spans="1:17" x14ac:dyDescent="0.2">
      <c r="A14" s="11">
        <v>9</v>
      </c>
      <c r="B14" s="4" t="s">
        <v>10</v>
      </c>
      <c r="C14" s="5" t="s">
        <v>47</v>
      </c>
      <c r="D14" s="4" t="s">
        <v>146</v>
      </c>
      <c r="E14" s="5" t="s">
        <v>183</v>
      </c>
      <c r="F14" s="4" t="s">
        <v>169</v>
      </c>
      <c r="G14" s="4" t="s">
        <v>176</v>
      </c>
      <c r="H14" s="4" t="s">
        <v>151</v>
      </c>
      <c r="I14" s="61" t="s">
        <v>239</v>
      </c>
      <c r="J14" s="4" t="s">
        <v>270</v>
      </c>
      <c r="K14" s="61" t="s">
        <v>240</v>
      </c>
      <c r="L14" s="4" t="s">
        <v>271</v>
      </c>
      <c r="M14" s="4">
        <v>6</v>
      </c>
      <c r="N14" s="4">
        <v>6</v>
      </c>
      <c r="O14" s="4">
        <f t="shared" si="0"/>
        <v>12</v>
      </c>
      <c r="P14" s="5" t="str">
        <f t="shared" si="1"/>
        <v>PSA /  KT /  TY4 /  2016 /  45 /  KIA M /  KIA B / 12</v>
      </c>
      <c r="Q14" s="201"/>
    </row>
    <row r="15" spans="1:17" x14ac:dyDescent="0.2">
      <c r="A15" s="11">
        <v>10</v>
      </c>
      <c r="B15" s="4" t="s">
        <v>10</v>
      </c>
      <c r="C15" s="5" t="s">
        <v>242</v>
      </c>
      <c r="D15" s="4" t="s">
        <v>254</v>
      </c>
      <c r="E15" s="5" t="s">
        <v>184</v>
      </c>
      <c r="F15" s="4" t="s">
        <v>170</v>
      </c>
      <c r="G15" s="4" t="s">
        <v>176</v>
      </c>
      <c r="H15" s="4" t="s">
        <v>152</v>
      </c>
      <c r="I15" s="61" t="s">
        <v>241</v>
      </c>
      <c r="J15" s="4" t="s">
        <v>272</v>
      </c>
      <c r="K15" s="61" t="s">
        <v>243</v>
      </c>
      <c r="L15" s="4" t="s">
        <v>273</v>
      </c>
      <c r="M15" s="4">
        <v>10</v>
      </c>
      <c r="N15" s="4">
        <v>10</v>
      </c>
      <c r="O15" s="4">
        <f t="shared" si="0"/>
        <v>20</v>
      </c>
      <c r="P15" s="5" t="str">
        <f t="shared" si="1"/>
        <v>PSA /  PUP /  TY5 /  2016 /  50 /  MS /  FS / 20</v>
      </c>
      <c r="Q15" s="201"/>
    </row>
    <row r="16" spans="1:17" x14ac:dyDescent="0.2">
      <c r="A16" s="11">
        <v>11</v>
      </c>
      <c r="B16" s="4" t="s">
        <v>10</v>
      </c>
      <c r="C16" s="5" t="s">
        <v>50</v>
      </c>
      <c r="D16" s="4" t="s">
        <v>147</v>
      </c>
      <c r="E16" s="5" t="s">
        <v>185</v>
      </c>
      <c r="F16" s="4" t="s">
        <v>171</v>
      </c>
      <c r="G16" s="4" t="s">
        <v>176</v>
      </c>
      <c r="H16" s="4" t="s">
        <v>153</v>
      </c>
      <c r="I16" s="61" t="s">
        <v>244</v>
      </c>
      <c r="J16" s="4" t="s">
        <v>274</v>
      </c>
      <c r="K16" s="61" t="s">
        <v>245</v>
      </c>
      <c r="L16" s="4" t="s">
        <v>275</v>
      </c>
      <c r="M16" s="4">
        <v>5</v>
      </c>
      <c r="N16" s="4">
        <v>5</v>
      </c>
      <c r="O16" s="4">
        <f t="shared" si="0"/>
        <v>10</v>
      </c>
      <c r="P16" s="5" t="str">
        <f t="shared" si="1"/>
        <v>PSA /  DV /  TY6 /  2016 /  55 /  PV /  BV / 10</v>
      </c>
      <c r="Q16" s="201"/>
    </row>
    <row r="17" spans="1:17" ht="28.5" x14ac:dyDescent="0.2">
      <c r="A17" s="11">
        <v>12</v>
      </c>
      <c r="B17" s="4" t="s">
        <v>10</v>
      </c>
      <c r="C17" s="5" t="s">
        <v>48</v>
      </c>
      <c r="D17" s="4" t="s">
        <v>148</v>
      </c>
      <c r="E17" s="5" t="s">
        <v>186</v>
      </c>
      <c r="F17" s="4" t="s">
        <v>172</v>
      </c>
      <c r="G17" s="4" t="s">
        <v>394</v>
      </c>
      <c r="H17" s="4" t="s">
        <v>154</v>
      </c>
      <c r="I17" s="65" t="s">
        <v>246</v>
      </c>
      <c r="J17" s="4" t="s">
        <v>276</v>
      </c>
      <c r="K17" s="64" t="s">
        <v>247</v>
      </c>
      <c r="L17" s="4" t="s">
        <v>277</v>
      </c>
      <c r="M17" s="4">
        <v>10</v>
      </c>
      <c r="N17" s="4">
        <v>20</v>
      </c>
      <c r="O17" s="4">
        <f t="shared" si="0"/>
        <v>30</v>
      </c>
      <c r="P17" s="5" t="str">
        <f t="shared" si="1"/>
        <v>PSA /  MB /  TY7 /  2019 /  60 /  ST /  MSD / 30</v>
      </c>
      <c r="Q17" s="201"/>
    </row>
    <row r="18" spans="1:17" ht="28.5" x14ac:dyDescent="0.2">
      <c r="A18" s="11">
        <v>13</v>
      </c>
      <c r="B18" s="4" t="s">
        <v>10</v>
      </c>
      <c r="C18" s="5" t="s">
        <v>49</v>
      </c>
      <c r="D18" s="4" t="s">
        <v>149</v>
      </c>
      <c r="E18" s="5" t="s">
        <v>187</v>
      </c>
      <c r="F18" s="4" t="s">
        <v>173</v>
      </c>
      <c r="G18" s="4" t="s">
        <v>395</v>
      </c>
      <c r="H18" s="4" t="s">
        <v>155</v>
      </c>
      <c r="I18" s="64" t="s">
        <v>248</v>
      </c>
      <c r="J18" s="4" t="s">
        <v>278</v>
      </c>
      <c r="K18" s="65" t="s">
        <v>249</v>
      </c>
      <c r="L18" s="4" t="s">
        <v>279</v>
      </c>
      <c r="M18" s="4">
        <v>5</v>
      </c>
      <c r="N18" s="4">
        <v>7</v>
      </c>
      <c r="O18" s="4">
        <f t="shared" si="0"/>
        <v>12</v>
      </c>
      <c r="P18" s="5" t="str">
        <f t="shared" si="1"/>
        <v>PSA /  ABY /  TY8 /  2020 /  65 /  SEA /  CGA / 12</v>
      </c>
      <c r="Q18" s="201"/>
    </row>
    <row r="20" spans="1:17" ht="250.5" customHeight="1" x14ac:dyDescent="0.2">
      <c r="A20" s="158" t="s">
        <v>513</v>
      </c>
      <c r="B20" s="159"/>
      <c r="C20" s="159"/>
      <c r="D20" s="159"/>
      <c r="E20" s="159"/>
      <c r="F20" s="159"/>
      <c r="G20" s="159"/>
      <c r="H20" s="159"/>
      <c r="I20" s="159"/>
      <c r="J20" s="159"/>
      <c r="K20" s="159"/>
      <c r="L20" s="159"/>
      <c r="M20" s="159"/>
      <c r="N20" s="159"/>
      <c r="O20" s="159"/>
      <c r="P20" s="159"/>
    </row>
    <row r="21" spans="1:17" x14ac:dyDescent="0.2">
      <c r="A21" s="79"/>
      <c r="B21" s="79"/>
      <c r="C21" s="79"/>
      <c r="D21" s="79"/>
      <c r="E21" s="79"/>
      <c r="F21" s="79"/>
      <c r="G21" s="79"/>
      <c r="H21" s="79"/>
      <c r="I21" s="79"/>
      <c r="J21" s="79"/>
      <c r="K21" s="79"/>
      <c r="L21" s="79"/>
      <c r="M21" s="79"/>
      <c r="N21" s="79"/>
      <c r="O21" s="79"/>
      <c r="P21" s="79"/>
    </row>
    <row r="22" spans="1:17" ht="15.75" x14ac:dyDescent="0.2">
      <c r="A22" s="115" t="s">
        <v>384</v>
      </c>
      <c r="B22" s="115"/>
      <c r="C22" s="115"/>
      <c r="D22" s="115"/>
      <c r="E22" s="115"/>
      <c r="F22" s="115"/>
      <c r="G22" s="115"/>
      <c r="H22" s="115"/>
      <c r="I22" s="115"/>
      <c r="J22" s="115"/>
      <c r="K22" s="115"/>
      <c r="L22" s="115"/>
      <c r="M22" s="115"/>
      <c r="N22" s="115"/>
      <c r="O22" s="115"/>
      <c r="P22" s="115"/>
    </row>
    <row r="23" spans="1:17" ht="15.75" x14ac:dyDescent="0.2">
      <c r="A23" s="116" t="s">
        <v>209</v>
      </c>
      <c r="B23" s="116"/>
      <c r="C23" s="116"/>
      <c r="D23" s="116"/>
      <c r="E23" s="116"/>
      <c r="F23" s="116"/>
      <c r="G23" s="116"/>
      <c r="H23" s="116"/>
      <c r="I23" s="116"/>
      <c r="J23" s="116"/>
      <c r="K23" s="116"/>
      <c r="L23" s="116"/>
      <c r="M23" s="116"/>
      <c r="N23" s="116"/>
      <c r="O23" s="116"/>
      <c r="P23" s="116"/>
    </row>
    <row r="24" spans="1:17" ht="15.75" x14ac:dyDescent="0.2">
      <c r="A24" s="117" t="s">
        <v>208</v>
      </c>
      <c r="B24" s="117"/>
      <c r="C24" s="117"/>
      <c r="D24" s="117"/>
      <c r="E24" s="117"/>
      <c r="F24" s="117"/>
      <c r="G24" s="117"/>
      <c r="H24" s="117"/>
      <c r="I24" s="117"/>
      <c r="J24" s="117"/>
      <c r="K24" s="117"/>
      <c r="L24" s="117"/>
      <c r="M24" s="117"/>
      <c r="N24" s="117"/>
      <c r="O24" s="117"/>
      <c r="P24" s="117"/>
    </row>
    <row r="25" spans="1:17" ht="39.75" customHeight="1" x14ac:dyDescent="0.2">
      <c r="A25" s="163" t="s">
        <v>0</v>
      </c>
      <c r="B25" s="146" t="s">
        <v>114</v>
      </c>
      <c r="C25" s="146" t="s">
        <v>136</v>
      </c>
      <c r="D25" s="146" t="s">
        <v>405</v>
      </c>
      <c r="E25" s="146" t="s">
        <v>46</v>
      </c>
      <c r="F25" s="146" t="s">
        <v>81</v>
      </c>
      <c r="G25" s="146" t="s">
        <v>44</v>
      </c>
      <c r="H25" s="146" t="s">
        <v>406</v>
      </c>
      <c r="I25" s="146" t="s">
        <v>210</v>
      </c>
      <c r="J25" s="146" t="s">
        <v>81</v>
      </c>
      <c r="K25" s="146" t="s">
        <v>211</v>
      </c>
      <c r="L25" s="146" t="s">
        <v>81</v>
      </c>
      <c r="M25" s="156" t="s">
        <v>197</v>
      </c>
      <c r="N25" s="156"/>
      <c r="O25" s="156"/>
      <c r="P25" s="142" t="s">
        <v>486</v>
      </c>
    </row>
    <row r="26" spans="1:17" ht="39.75" customHeight="1" x14ac:dyDescent="0.2">
      <c r="A26" s="164"/>
      <c r="B26" s="147"/>
      <c r="C26" s="147"/>
      <c r="D26" s="147"/>
      <c r="E26" s="147"/>
      <c r="F26" s="147"/>
      <c r="G26" s="147"/>
      <c r="H26" s="147"/>
      <c r="I26" s="147"/>
      <c r="J26" s="147"/>
      <c r="K26" s="147"/>
      <c r="L26" s="147"/>
      <c r="M26" s="49" t="s">
        <v>210</v>
      </c>
      <c r="N26" s="49" t="s">
        <v>211</v>
      </c>
      <c r="O26" s="55" t="s">
        <v>215</v>
      </c>
      <c r="P26" s="157"/>
    </row>
    <row r="27" spans="1:17" ht="15" x14ac:dyDescent="0.25">
      <c r="A27" s="63">
        <v>9</v>
      </c>
      <c r="B27" s="72" t="s">
        <v>10</v>
      </c>
      <c r="C27" s="73" t="s">
        <v>47</v>
      </c>
      <c r="D27" s="74" t="s">
        <v>146</v>
      </c>
      <c r="E27" s="73" t="s">
        <v>183</v>
      </c>
      <c r="F27" s="72" t="s">
        <v>169</v>
      </c>
      <c r="G27" s="72" t="s">
        <v>176</v>
      </c>
      <c r="H27" s="72" t="s">
        <v>151</v>
      </c>
      <c r="I27" s="71" t="s">
        <v>239</v>
      </c>
      <c r="J27" s="71" t="s">
        <v>270</v>
      </c>
      <c r="K27" s="71" t="s">
        <v>240</v>
      </c>
      <c r="L27" s="71" t="s">
        <v>271</v>
      </c>
      <c r="M27" s="71">
        <v>6</v>
      </c>
      <c r="N27" s="71">
        <v>6</v>
      </c>
      <c r="O27" s="72">
        <v>12</v>
      </c>
      <c r="P27" s="75" t="str">
        <f>_xlfn.TEXTJOIN("",TRUE,B27,D27,F27,G27,H27,J27,L27,O27)</f>
        <v>PSA /  KT /  TY4 /  2016 /  45 /  KIA M /  KIA B / 12</v>
      </c>
    </row>
    <row r="28" spans="1:17" ht="15" x14ac:dyDescent="0.2">
      <c r="A28" s="11">
        <v>1</v>
      </c>
      <c r="B28" s="4" t="s">
        <v>10</v>
      </c>
      <c r="C28" s="5" t="s">
        <v>47</v>
      </c>
      <c r="D28" s="37" t="s">
        <v>146</v>
      </c>
      <c r="E28" s="5" t="s">
        <v>183</v>
      </c>
      <c r="F28" s="4" t="s">
        <v>169</v>
      </c>
      <c r="G28" s="4" t="s">
        <v>176</v>
      </c>
      <c r="H28" s="4" t="s">
        <v>151</v>
      </c>
      <c r="I28" s="4" t="s">
        <v>239</v>
      </c>
      <c r="J28" s="4" t="s">
        <v>270</v>
      </c>
      <c r="K28" s="70" t="s">
        <v>282</v>
      </c>
      <c r="L28" s="70" t="s">
        <v>282</v>
      </c>
      <c r="M28" s="4">
        <v>1</v>
      </c>
      <c r="N28" s="70" t="s">
        <v>282</v>
      </c>
      <c r="O28" s="77" t="s">
        <v>282</v>
      </c>
      <c r="P28" s="76" t="str">
        <f>_xlfn.TEXTJOIN("",TRUE,B28,D28,F28,G28,H28,J28,M28)</f>
        <v>PSA /  KT /  TY4 /  2016 /  45 /  KIA M / 1</v>
      </c>
    </row>
    <row r="29" spans="1:17" ht="15" x14ac:dyDescent="0.2">
      <c r="A29" s="11">
        <v>2</v>
      </c>
      <c r="B29" s="4" t="s">
        <v>10</v>
      </c>
      <c r="C29" s="5" t="s">
        <v>47</v>
      </c>
      <c r="D29" s="37" t="s">
        <v>146</v>
      </c>
      <c r="E29" s="5" t="s">
        <v>183</v>
      </c>
      <c r="F29" s="4" t="s">
        <v>169</v>
      </c>
      <c r="G29" s="4" t="s">
        <v>176</v>
      </c>
      <c r="H29" s="4" t="s">
        <v>151</v>
      </c>
      <c r="I29" s="4" t="s">
        <v>239</v>
      </c>
      <c r="J29" s="4" t="s">
        <v>270</v>
      </c>
      <c r="K29" s="70" t="s">
        <v>282</v>
      </c>
      <c r="L29" s="70" t="s">
        <v>282</v>
      </c>
      <c r="M29" s="4">
        <v>2</v>
      </c>
      <c r="N29" s="70" t="s">
        <v>282</v>
      </c>
      <c r="O29" s="77" t="s">
        <v>282</v>
      </c>
      <c r="P29" s="105" t="str">
        <f t="shared" ref="P29:P33" si="2">_xlfn.TEXTJOIN("",TRUE,B29,D29,F29,G29,H29,J29,M29)</f>
        <v>PSA /  KT /  TY4 /  2016 /  45 /  KIA M / 2</v>
      </c>
    </row>
    <row r="30" spans="1:17" ht="15" x14ac:dyDescent="0.2">
      <c r="A30" s="11">
        <v>3</v>
      </c>
      <c r="B30" s="4" t="s">
        <v>10</v>
      </c>
      <c r="C30" s="5" t="s">
        <v>47</v>
      </c>
      <c r="D30" s="37" t="s">
        <v>146</v>
      </c>
      <c r="E30" s="5" t="s">
        <v>183</v>
      </c>
      <c r="F30" s="4" t="s">
        <v>169</v>
      </c>
      <c r="G30" s="4" t="s">
        <v>176</v>
      </c>
      <c r="H30" s="4" t="s">
        <v>151</v>
      </c>
      <c r="I30" s="4" t="s">
        <v>239</v>
      </c>
      <c r="J30" s="4" t="s">
        <v>270</v>
      </c>
      <c r="K30" s="70" t="s">
        <v>282</v>
      </c>
      <c r="L30" s="70" t="s">
        <v>282</v>
      </c>
      <c r="M30" s="4">
        <v>3</v>
      </c>
      <c r="N30" s="70" t="s">
        <v>282</v>
      </c>
      <c r="O30" s="77" t="s">
        <v>282</v>
      </c>
      <c r="P30" s="105" t="str">
        <f t="shared" si="2"/>
        <v>PSA /  KT /  TY4 /  2016 /  45 /  KIA M / 3</v>
      </c>
    </row>
    <row r="31" spans="1:17" ht="15" x14ac:dyDescent="0.2">
      <c r="A31" s="11">
        <v>4</v>
      </c>
      <c r="B31" s="4" t="s">
        <v>10</v>
      </c>
      <c r="C31" s="5" t="s">
        <v>47</v>
      </c>
      <c r="D31" s="37" t="s">
        <v>146</v>
      </c>
      <c r="E31" s="5" t="s">
        <v>183</v>
      </c>
      <c r="F31" s="4" t="s">
        <v>169</v>
      </c>
      <c r="G31" s="4" t="s">
        <v>176</v>
      </c>
      <c r="H31" s="4" t="s">
        <v>151</v>
      </c>
      <c r="I31" s="4" t="s">
        <v>239</v>
      </c>
      <c r="J31" s="4" t="s">
        <v>270</v>
      </c>
      <c r="K31" s="70" t="s">
        <v>282</v>
      </c>
      <c r="L31" s="70" t="s">
        <v>282</v>
      </c>
      <c r="M31" s="4">
        <v>4</v>
      </c>
      <c r="N31" s="70" t="s">
        <v>282</v>
      </c>
      <c r="O31" s="77" t="s">
        <v>282</v>
      </c>
      <c r="P31" s="105" t="str">
        <f t="shared" si="2"/>
        <v>PSA /  KT /  TY4 /  2016 /  45 /  KIA M / 4</v>
      </c>
    </row>
    <row r="32" spans="1:17" ht="15" x14ac:dyDescent="0.2">
      <c r="A32" s="11">
        <v>5</v>
      </c>
      <c r="B32" s="4" t="s">
        <v>10</v>
      </c>
      <c r="C32" s="5" t="s">
        <v>47</v>
      </c>
      <c r="D32" s="37" t="s">
        <v>146</v>
      </c>
      <c r="E32" s="5" t="s">
        <v>183</v>
      </c>
      <c r="F32" s="4" t="s">
        <v>169</v>
      </c>
      <c r="G32" s="4" t="s">
        <v>176</v>
      </c>
      <c r="H32" s="4" t="s">
        <v>151</v>
      </c>
      <c r="I32" s="4" t="s">
        <v>239</v>
      </c>
      <c r="J32" s="4" t="s">
        <v>270</v>
      </c>
      <c r="K32" s="70" t="s">
        <v>282</v>
      </c>
      <c r="L32" s="70" t="s">
        <v>282</v>
      </c>
      <c r="M32" s="4">
        <v>5</v>
      </c>
      <c r="N32" s="70" t="s">
        <v>282</v>
      </c>
      <c r="O32" s="77" t="s">
        <v>282</v>
      </c>
      <c r="P32" s="105" t="str">
        <f t="shared" si="2"/>
        <v>PSA /  KT /  TY4 /  2016 /  45 /  KIA M / 5</v>
      </c>
    </row>
    <row r="33" spans="1:16" ht="15" x14ac:dyDescent="0.2">
      <c r="A33" s="11">
        <v>6</v>
      </c>
      <c r="B33" s="4" t="s">
        <v>10</v>
      </c>
      <c r="C33" s="5" t="s">
        <v>47</v>
      </c>
      <c r="D33" s="37" t="s">
        <v>146</v>
      </c>
      <c r="E33" s="5" t="s">
        <v>183</v>
      </c>
      <c r="F33" s="4" t="s">
        <v>169</v>
      </c>
      <c r="G33" s="4" t="s">
        <v>176</v>
      </c>
      <c r="H33" s="4" t="s">
        <v>151</v>
      </c>
      <c r="I33" s="4" t="s">
        <v>239</v>
      </c>
      <c r="J33" s="4" t="s">
        <v>270</v>
      </c>
      <c r="K33" s="4"/>
      <c r="L33" s="70" t="s">
        <v>282</v>
      </c>
      <c r="M33" s="4">
        <v>6</v>
      </c>
      <c r="N33" s="70" t="s">
        <v>282</v>
      </c>
      <c r="O33" s="77" t="s">
        <v>282</v>
      </c>
      <c r="P33" s="105" t="str">
        <f t="shared" si="2"/>
        <v>PSA /  KT /  TY4 /  2016 /  45 /  KIA M / 6</v>
      </c>
    </row>
    <row r="34" spans="1:16" ht="15" x14ac:dyDescent="0.2">
      <c r="A34" s="67">
        <v>7</v>
      </c>
      <c r="B34" s="68" t="s">
        <v>10</v>
      </c>
      <c r="C34" s="69" t="s">
        <v>47</v>
      </c>
      <c r="D34" s="66" t="s">
        <v>146</v>
      </c>
      <c r="E34" s="69" t="s">
        <v>183</v>
      </c>
      <c r="F34" s="68" t="s">
        <v>169</v>
      </c>
      <c r="G34" s="68" t="s">
        <v>176</v>
      </c>
      <c r="H34" s="68" t="s">
        <v>151</v>
      </c>
      <c r="I34" s="70" t="s">
        <v>282</v>
      </c>
      <c r="J34" s="70" t="s">
        <v>282</v>
      </c>
      <c r="K34" s="4" t="s">
        <v>240</v>
      </c>
      <c r="L34" s="4" t="s">
        <v>271</v>
      </c>
      <c r="M34" s="70" t="s">
        <v>282</v>
      </c>
      <c r="N34" s="4">
        <v>1</v>
      </c>
      <c r="O34" s="77" t="s">
        <v>282</v>
      </c>
      <c r="P34" s="76" t="str">
        <f>_xlfn.TEXTJOIN("",FALSE,B34,D34,F34,G34,H34,L34,N34)</f>
        <v>PSA /  KT /  TY4 /  2016 /  45 /  KIA B / 1</v>
      </c>
    </row>
    <row r="35" spans="1:16" ht="15" x14ac:dyDescent="0.2">
      <c r="A35" s="67">
        <v>8</v>
      </c>
      <c r="B35" s="68" t="s">
        <v>10</v>
      </c>
      <c r="C35" s="69" t="s">
        <v>47</v>
      </c>
      <c r="D35" s="66" t="s">
        <v>146</v>
      </c>
      <c r="E35" s="69" t="s">
        <v>183</v>
      </c>
      <c r="F35" s="68" t="s">
        <v>169</v>
      </c>
      <c r="G35" s="68" t="s">
        <v>176</v>
      </c>
      <c r="H35" s="68" t="s">
        <v>151</v>
      </c>
      <c r="I35" s="70" t="s">
        <v>282</v>
      </c>
      <c r="J35" s="70" t="s">
        <v>282</v>
      </c>
      <c r="K35" s="4" t="s">
        <v>240</v>
      </c>
      <c r="L35" s="4" t="s">
        <v>271</v>
      </c>
      <c r="M35" s="70" t="s">
        <v>282</v>
      </c>
      <c r="N35" s="4">
        <v>2</v>
      </c>
      <c r="O35" s="77" t="s">
        <v>282</v>
      </c>
      <c r="P35" s="105" t="str">
        <f t="shared" ref="P35:P39" si="3">_xlfn.TEXTJOIN("",FALSE,B35,D35,F35,G35,H35,L35,N35)</f>
        <v>PSA /  KT /  TY4 /  2016 /  45 /  KIA B / 2</v>
      </c>
    </row>
    <row r="36" spans="1:16" ht="15" x14ac:dyDescent="0.2">
      <c r="A36" s="67">
        <v>9</v>
      </c>
      <c r="B36" s="68" t="s">
        <v>10</v>
      </c>
      <c r="C36" s="69" t="s">
        <v>47</v>
      </c>
      <c r="D36" s="66" t="s">
        <v>146</v>
      </c>
      <c r="E36" s="69" t="s">
        <v>183</v>
      </c>
      <c r="F36" s="68" t="s">
        <v>169</v>
      </c>
      <c r="G36" s="68" t="s">
        <v>176</v>
      </c>
      <c r="H36" s="68" t="s">
        <v>151</v>
      </c>
      <c r="I36" s="70" t="s">
        <v>282</v>
      </c>
      <c r="J36" s="70" t="s">
        <v>282</v>
      </c>
      <c r="K36" s="4" t="s">
        <v>240</v>
      </c>
      <c r="L36" s="4" t="s">
        <v>271</v>
      </c>
      <c r="M36" s="70" t="s">
        <v>282</v>
      </c>
      <c r="N36" s="4">
        <v>3</v>
      </c>
      <c r="O36" s="77" t="s">
        <v>282</v>
      </c>
      <c r="P36" s="105" t="str">
        <f t="shared" si="3"/>
        <v>PSA /  KT /  TY4 /  2016 /  45 /  KIA B / 3</v>
      </c>
    </row>
    <row r="37" spans="1:16" ht="15" x14ac:dyDescent="0.2">
      <c r="A37" s="67">
        <v>10</v>
      </c>
      <c r="B37" s="68" t="s">
        <v>10</v>
      </c>
      <c r="C37" s="69" t="s">
        <v>47</v>
      </c>
      <c r="D37" s="66" t="s">
        <v>146</v>
      </c>
      <c r="E37" s="69" t="s">
        <v>183</v>
      </c>
      <c r="F37" s="68" t="s">
        <v>169</v>
      </c>
      <c r="G37" s="68" t="s">
        <v>176</v>
      </c>
      <c r="H37" s="68" t="s">
        <v>151</v>
      </c>
      <c r="I37" s="70" t="s">
        <v>282</v>
      </c>
      <c r="J37" s="70" t="s">
        <v>282</v>
      </c>
      <c r="K37" s="4" t="s">
        <v>240</v>
      </c>
      <c r="L37" s="4" t="s">
        <v>271</v>
      </c>
      <c r="M37" s="70" t="s">
        <v>282</v>
      </c>
      <c r="N37" s="4">
        <v>4</v>
      </c>
      <c r="O37" s="77" t="s">
        <v>282</v>
      </c>
      <c r="P37" s="105" t="str">
        <f t="shared" si="3"/>
        <v>PSA /  KT /  TY4 /  2016 /  45 /  KIA B / 4</v>
      </c>
    </row>
    <row r="38" spans="1:16" ht="15" x14ac:dyDescent="0.2">
      <c r="A38" s="67">
        <v>11</v>
      </c>
      <c r="B38" s="68" t="s">
        <v>10</v>
      </c>
      <c r="C38" s="69" t="s">
        <v>47</v>
      </c>
      <c r="D38" s="66" t="s">
        <v>146</v>
      </c>
      <c r="E38" s="69" t="s">
        <v>183</v>
      </c>
      <c r="F38" s="68" t="s">
        <v>169</v>
      </c>
      <c r="G38" s="68" t="s">
        <v>176</v>
      </c>
      <c r="H38" s="68" t="s">
        <v>151</v>
      </c>
      <c r="I38" s="70" t="s">
        <v>282</v>
      </c>
      <c r="J38" s="70" t="s">
        <v>282</v>
      </c>
      <c r="K38" s="4" t="s">
        <v>240</v>
      </c>
      <c r="L38" s="4" t="s">
        <v>271</v>
      </c>
      <c r="M38" s="70" t="s">
        <v>282</v>
      </c>
      <c r="N38" s="4">
        <v>5</v>
      </c>
      <c r="O38" s="77" t="s">
        <v>282</v>
      </c>
      <c r="P38" s="105" t="str">
        <f t="shared" si="3"/>
        <v>PSA /  KT /  TY4 /  2016 /  45 /  KIA B / 5</v>
      </c>
    </row>
    <row r="39" spans="1:16" ht="15" x14ac:dyDescent="0.2">
      <c r="A39" s="11">
        <v>12</v>
      </c>
      <c r="B39" s="68" t="s">
        <v>10</v>
      </c>
      <c r="C39" s="69" t="s">
        <v>47</v>
      </c>
      <c r="D39" s="66" t="s">
        <v>146</v>
      </c>
      <c r="E39" s="69" t="s">
        <v>183</v>
      </c>
      <c r="F39" s="68" t="s">
        <v>169</v>
      </c>
      <c r="G39" s="68" t="s">
        <v>176</v>
      </c>
      <c r="H39" s="68" t="s">
        <v>151</v>
      </c>
      <c r="I39" s="70" t="s">
        <v>282</v>
      </c>
      <c r="J39" s="70" t="s">
        <v>282</v>
      </c>
      <c r="K39" s="4" t="s">
        <v>240</v>
      </c>
      <c r="L39" s="4" t="s">
        <v>271</v>
      </c>
      <c r="M39" s="77" t="s">
        <v>282</v>
      </c>
      <c r="N39" s="4">
        <v>6</v>
      </c>
      <c r="O39" s="77" t="s">
        <v>282</v>
      </c>
      <c r="P39" s="105" t="str">
        <f t="shared" si="3"/>
        <v>PSA /  KT /  TY4 /  2016 /  45 /  KIA B / 6</v>
      </c>
    </row>
    <row r="40" spans="1:16" x14ac:dyDescent="0.2">
      <c r="B40" s="78"/>
      <c r="C40" s="78"/>
      <c r="D40" s="78"/>
      <c r="E40" s="78"/>
      <c r="F40" s="78"/>
      <c r="G40" s="78"/>
      <c r="H40" s="78"/>
      <c r="I40" s="78"/>
      <c r="J40" s="78"/>
      <c r="K40" s="78"/>
      <c r="L40" s="78"/>
      <c r="M40" s="78"/>
      <c r="N40" s="78"/>
      <c r="O40" s="78"/>
      <c r="P40" s="78"/>
    </row>
    <row r="41" spans="1:16" ht="60.75" customHeight="1" x14ac:dyDescent="0.2">
      <c r="A41" s="150" t="s">
        <v>485</v>
      </c>
      <c r="B41" s="151"/>
      <c r="C41" s="151"/>
      <c r="D41" s="151"/>
      <c r="E41" s="151"/>
      <c r="F41" s="151"/>
      <c r="G41" s="151"/>
      <c r="H41" s="151"/>
      <c r="I41" s="151"/>
      <c r="J41" s="151"/>
      <c r="K41" s="151"/>
      <c r="L41" s="151"/>
      <c r="M41" s="151"/>
      <c r="N41" s="151"/>
      <c r="O41" s="151"/>
      <c r="P41" s="152"/>
    </row>
    <row r="43" spans="1:16" ht="15.75" x14ac:dyDescent="0.2">
      <c r="A43" s="51" t="s">
        <v>24</v>
      </c>
    </row>
    <row r="44" spans="1:16" ht="15.75" x14ac:dyDescent="0.2">
      <c r="A44" s="51" t="s">
        <v>25</v>
      </c>
    </row>
    <row r="45" spans="1:16" ht="15.75" x14ac:dyDescent="0.2">
      <c r="A45" s="118" t="s">
        <v>449</v>
      </c>
      <c r="B45" s="118"/>
    </row>
    <row r="46" spans="1:16" ht="15.75" x14ac:dyDescent="0.25">
      <c r="A46" s="15" t="s">
        <v>488</v>
      </c>
    </row>
    <row r="47" spans="1:16" ht="15.75" x14ac:dyDescent="0.25">
      <c r="A47" s="15" t="s">
        <v>489</v>
      </c>
    </row>
    <row r="56" spans="1:2" ht="15.75" x14ac:dyDescent="0.2">
      <c r="A56" s="51"/>
    </row>
    <row r="57" spans="1:2" ht="15.75" x14ac:dyDescent="0.2">
      <c r="A57" s="51"/>
    </row>
    <row r="58" spans="1:2" ht="15.75" x14ac:dyDescent="0.2">
      <c r="A58" s="118"/>
      <c r="B58" s="118"/>
    </row>
    <row r="1007" spans="1547:1547" ht="15.75" x14ac:dyDescent="0.2">
      <c r="BGM1007" s="51" t="s">
        <v>24</v>
      </c>
    </row>
    <row r="1008" spans="1547:1547" ht="15.75" x14ac:dyDescent="0.2">
      <c r="BGM1008" s="51" t="s">
        <v>25</v>
      </c>
    </row>
    <row r="1009" spans="1547:1548" ht="15.75" x14ac:dyDescent="0.2">
      <c r="BGM1009" s="118" t="s">
        <v>196</v>
      </c>
      <c r="BGN1009" s="118"/>
    </row>
  </sheetData>
  <mergeCells count="37">
    <mergeCell ref="A41:P41"/>
    <mergeCell ref="A20:P20"/>
    <mergeCell ref="A2:Q2"/>
    <mergeCell ref="A3:Q3"/>
    <mergeCell ref="BGM1009:BGN1009"/>
    <mergeCell ref="A22:P22"/>
    <mergeCell ref="A23:P23"/>
    <mergeCell ref="A24:P24"/>
    <mergeCell ref="M4:O4"/>
    <mergeCell ref="P4:P5"/>
    <mergeCell ref="I4:L4"/>
    <mergeCell ref="J25:J26"/>
    <mergeCell ref="L25:L26"/>
    <mergeCell ref="M25:O25"/>
    <mergeCell ref="D4:D5"/>
    <mergeCell ref="A25:A26"/>
    <mergeCell ref="A58:B58"/>
    <mergeCell ref="A4:A5"/>
    <mergeCell ref="A1:Q1"/>
    <mergeCell ref="P25:P26"/>
    <mergeCell ref="A45:B45"/>
    <mergeCell ref="B25:B26"/>
    <mergeCell ref="C25:C26"/>
    <mergeCell ref="D25:D26"/>
    <mergeCell ref="E25:E26"/>
    <mergeCell ref="F25:F26"/>
    <mergeCell ref="Q4:Q5"/>
    <mergeCell ref="E4:E5"/>
    <mergeCell ref="F4:F5"/>
    <mergeCell ref="G4:G5"/>
    <mergeCell ref="H4:H5"/>
    <mergeCell ref="K25:K26"/>
    <mergeCell ref="B4:B5"/>
    <mergeCell ref="C4:C5"/>
    <mergeCell ref="G25:G26"/>
    <mergeCell ref="H25:H26"/>
    <mergeCell ref="I25:I2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025AE-763E-4923-A0BF-EF956ABB01C4}">
  <dimension ref="A1:EHY1739"/>
  <sheetViews>
    <sheetView workbookViewId="0">
      <selection sqref="A1:K1"/>
    </sheetView>
  </sheetViews>
  <sheetFormatPr defaultRowHeight="15" x14ac:dyDescent="0.2"/>
  <cols>
    <col min="1" max="1" width="7.140625" style="52" customWidth="1"/>
    <col min="2" max="2" width="13.7109375" style="52" customWidth="1"/>
    <col min="3" max="3" width="12.7109375" style="52" customWidth="1"/>
    <col min="4" max="4" width="11.85546875" style="52" customWidth="1"/>
    <col min="5" max="5" width="52.140625" style="52" customWidth="1"/>
    <col min="6" max="6" width="15.85546875" style="52" customWidth="1"/>
    <col min="7" max="7" width="13" style="52" customWidth="1"/>
    <col min="8" max="8" width="36.85546875" style="52" customWidth="1"/>
    <col min="9" max="9" width="15.85546875" style="52" customWidth="1"/>
    <col min="10" max="10" width="31.7109375" style="52" customWidth="1"/>
    <col min="11" max="11" width="32.85546875" style="52" customWidth="1"/>
    <col min="12" max="12" width="20.42578125" style="52" customWidth="1"/>
    <col min="13" max="13" width="11.140625" style="52" customWidth="1"/>
    <col min="14" max="14" width="21.7109375" style="52" customWidth="1"/>
    <col min="15" max="15" width="10.28515625" style="52" customWidth="1"/>
    <col min="16" max="16" width="19.5703125" style="52" customWidth="1"/>
    <col min="17" max="17" width="10.7109375" style="52" customWidth="1"/>
    <col min="18" max="16384" width="9.140625" style="52"/>
  </cols>
  <sheetData>
    <row r="1" spans="1:11" x14ac:dyDescent="0.2">
      <c r="A1" s="165" t="s">
        <v>383</v>
      </c>
      <c r="B1" s="165"/>
      <c r="C1" s="165"/>
      <c r="D1" s="165"/>
      <c r="E1" s="165"/>
      <c r="F1" s="165"/>
      <c r="G1" s="165"/>
      <c r="H1" s="165"/>
      <c r="I1" s="165"/>
      <c r="J1" s="165"/>
      <c r="K1" s="165"/>
    </row>
    <row r="2" spans="1:11" x14ac:dyDescent="0.2">
      <c r="A2" s="166" t="s">
        <v>290</v>
      </c>
      <c r="B2" s="166"/>
      <c r="C2" s="166"/>
      <c r="D2" s="166"/>
      <c r="E2" s="166"/>
      <c r="F2" s="166"/>
      <c r="G2" s="166"/>
      <c r="H2" s="166"/>
      <c r="I2" s="166"/>
      <c r="J2" s="166"/>
      <c r="K2" s="166"/>
    </row>
    <row r="3" spans="1:11" x14ac:dyDescent="0.2">
      <c r="A3" s="136" t="s">
        <v>283</v>
      </c>
      <c r="B3" s="136"/>
      <c r="C3" s="136"/>
      <c r="D3" s="136"/>
      <c r="E3" s="136"/>
      <c r="F3" s="136"/>
      <c r="G3" s="136"/>
      <c r="H3" s="136"/>
      <c r="I3" s="136"/>
      <c r="J3" s="136"/>
      <c r="K3" s="136"/>
    </row>
    <row r="4" spans="1:11" ht="45" x14ac:dyDescent="0.2">
      <c r="A4" s="10" t="s">
        <v>0</v>
      </c>
      <c r="B4" s="60" t="s">
        <v>407</v>
      </c>
      <c r="C4" s="81" t="s">
        <v>408</v>
      </c>
      <c r="D4" s="60" t="s">
        <v>409</v>
      </c>
      <c r="E4" s="60" t="s">
        <v>302</v>
      </c>
      <c r="F4" s="60" t="s">
        <v>410</v>
      </c>
      <c r="G4" s="60" t="s">
        <v>288</v>
      </c>
      <c r="H4" s="60" t="s">
        <v>289</v>
      </c>
      <c r="I4" s="60" t="s">
        <v>411</v>
      </c>
      <c r="J4" s="196" t="s">
        <v>510</v>
      </c>
      <c r="K4" s="196" t="s">
        <v>511</v>
      </c>
    </row>
    <row r="5" spans="1:11" x14ac:dyDescent="0.2">
      <c r="A5" s="11">
        <v>1</v>
      </c>
      <c r="B5" s="4" t="s">
        <v>10</v>
      </c>
      <c r="C5" s="4" t="s">
        <v>303</v>
      </c>
      <c r="D5" s="4" t="s">
        <v>381</v>
      </c>
      <c r="E5" s="5" t="s">
        <v>284</v>
      </c>
      <c r="F5" s="4" t="s">
        <v>297</v>
      </c>
      <c r="G5" s="30" t="s">
        <v>296</v>
      </c>
      <c r="H5" s="5" t="s">
        <v>291</v>
      </c>
      <c r="I5" s="4">
        <v>1</v>
      </c>
      <c r="J5" s="4" t="str">
        <f>_xlfn.TEXTJOIN("",TRUE,B5,D5,F5,G5,I5)</f>
        <v>PSA / GH / HR /  01 / 1</v>
      </c>
      <c r="K5" s="97" t="str">
        <f>_xlfn.TEXTJOIN("",FALSE,B5,D5,F5,G5,I5)</f>
        <v>PSA / GH / HR /  01 / 1</v>
      </c>
    </row>
    <row r="6" spans="1:11" x14ac:dyDescent="0.2">
      <c r="A6" s="11">
        <v>2</v>
      </c>
      <c r="B6" s="4" t="s">
        <v>10</v>
      </c>
      <c r="C6" s="4" t="s">
        <v>303</v>
      </c>
      <c r="D6" s="4" t="s">
        <v>382</v>
      </c>
      <c r="E6" s="5" t="s">
        <v>284</v>
      </c>
      <c r="F6" s="4" t="s">
        <v>297</v>
      </c>
      <c r="G6" s="30" t="s">
        <v>296</v>
      </c>
      <c r="H6" s="5" t="s">
        <v>292</v>
      </c>
      <c r="I6" s="4">
        <v>2</v>
      </c>
      <c r="J6" s="4" t="str">
        <f t="shared" ref="J6:J10" si="0">_xlfn.TEXTJOIN("",TRUE,B6,D6,F6,G6,I6)</f>
        <v>PSA /  GH / HR /  01 / 2</v>
      </c>
      <c r="K6" s="97" t="str">
        <f t="shared" ref="K6:K10" si="1">_xlfn.TEXTJOIN("",FALSE,B6,D6,F6,G6,I6)</f>
        <v>PSA /  GH / HR /  01 / 2</v>
      </c>
    </row>
    <row r="7" spans="1:11" x14ac:dyDescent="0.2">
      <c r="A7" s="11">
        <v>3</v>
      </c>
      <c r="B7" s="4" t="s">
        <v>10</v>
      </c>
      <c r="C7" s="4" t="s">
        <v>303</v>
      </c>
      <c r="D7" s="4" t="s">
        <v>382</v>
      </c>
      <c r="E7" s="5" t="s">
        <v>284</v>
      </c>
      <c r="F7" s="4" t="s">
        <v>297</v>
      </c>
      <c r="G7" s="30" t="s">
        <v>296</v>
      </c>
      <c r="H7" s="82" t="s">
        <v>293</v>
      </c>
      <c r="I7" s="4">
        <v>3</v>
      </c>
      <c r="J7" s="4" t="str">
        <f t="shared" si="0"/>
        <v>PSA /  GH / HR /  01 / 3</v>
      </c>
      <c r="K7" s="97" t="str">
        <f t="shared" si="1"/>
        <v>PSA /  GH / HR /  01 / 3</v>
      </c>
    </row>
    <row r="8" spans="1:11" x14ac:dyDescent="0.2">
      <c r="A8" s="11">
        <v>4</v>
      </c>
      <c r="B8" s="4" t="s">
        <v>10</v>
      </c>
      <c r="C8" s="4" t="s">
        <v>303</v>
      </c>
      <c r="D8" s="4" t="s">
        <v>382</v>
      </c>
      <c r="E8" s="5" t="s">
        <v>284</v>
      </c>
      <c r="F8" s="4" t="s">
        <v>297</v>
      </c>
      <c r="G8" s="30" t="s">
        <v>296</v>
      </c>
      <c r="H8" s="82" t="s">
        <v>294</v>
      </c>
      <c r="I8" s="4">
        <v>4</v>
      </c>
      <c r="J8" s="4" t="str">
        <f t="shared" si="0"/>
        <v>PSA /  GH / HR /  01 / 4</v>
      </c>
      <c r="K8" s="97" t="str">
        <f t="shared" si="1"/>
        <v>PSA /  GH / HR /  01 / 4</v>
      </c>
    </row>
    <row r="9" spans="1:11" x14ac:dyDescent="0.2">
      <c r="A9" s="11">
        <v>5</v>
      </c>
      <c r="B9" s="4" t="s">
        <v>10</v>
      </c>
      <c r="C9" s="4" t="s">
        <v>303</v>
      </c>
      <c r="D9" s="4" t="s">
        <v>382</v>
      </c>
      <c r="E9" s="5" t="s">
        <v>284</v>
      </c>
      <c r="F9" s="4" t="s">
        <v>297</v>
      </c>
      <c r="G9" s="30" t="s">
        <v>296</v>
      </c>
      <c r="H9" s="82" t="s">
        <v>295</v>
      </c>
      <c r="I9" s="4">
        <v>5</v>
      </c>
      <c r="J9" s="4" t="str">
        <f t="shared" si="0"/>
        <v>PSA /  GH / HR /  01 / 5</v>
      </c>
      <c r="K9" s="97" t="str">
        <f t="shared" si="1"/>
        <v>PSA /  GH / HR /  01 / 5</v>
      </c>
    </row>
    <row r="10" spans="1:11" x14ac:dyDescent="0.2">
      <c r="A10" s="11">
        <v>6</v>
      </c>
      <c r="B10" s="4" t="s">
        <v>10</v>
      </c>
      <c r="C10" s="4" t="s">
        <v>303</v>
      </c>
      <c r="D10" s="4" t="s">
        <v>382</v>
      </c>
      <c r="E10" s="5" t="s">
        <v>284</v>
      </c>
      <c r="F10" s="4" t="s">
        <v>297</v>
      </c>
      <c r="G10" s="30" t="s">
        <v>296</v>
      </c>
      <c r="H10" s="82" t="s">
        <v>310</v>
      </c>
      <c r="I10" s="4">
        <v>6</v>
      </c>
      <c r="J10" s="4" t="str">
        <f t="shared" si="0"/>
        <v>PSA /  GH / HR /  01 / 6</v>
      </c>
      <c r="K10" s="97" t="str">
        <f t="shared" si="1"/>
        <v>PSA /  GH / HR /  01 / 6</v>
      </c>
    </row>
    <row r="11" spans="1:11" ht="6.75" customHeight="1" x14ac:dyDescent="0.2">
      <c r="A11" s="170"/>
      <c r="B11" s="171"/>
      <c r="C11" s="171"/>
      <c r="D11" s="171"/>
      <c r="E11" s="171"/>
      <c r="F11" s="171"/>
      <c r="G11" s="171"/>
      <c r="H11" s="171"/>
      <c r="I11" s="171"/>
      <c r="J11" s="171"/>
      <c r="K11" s="171"/>
    </row>
    <row r="12" spans="1:11" ht="48.75" customHeight="1" x14ac:dyDescent="0.2">
      <c r="A12" s="10" t="s">
        <v>0</v>
      </c>
      <c r="B12" s="60" t="s">
        <v>1</v>
      </c>
      <c r="C12" s="81" t="s">
        <v>303</v>
      </c>
      <c r="D12" s="60" t="s">
        <v>305</v>
      </c>
      <c r="E12" s="60" t="s">
        <v>302</v>
      </c>
      <c r="F12" s="84" t="s">
        <v>410</v>
      </c>
      <c r="G12" s="60" t="s">
        <v>288</v>
      </c>
      <c r="H12" s="60" t="s">
        <v>289</v>
      </c>
      <c r="I12" s="84" t="s">
        <v>411</v>
      </c>
      <c r="J12" s="196" t="s">
        <v>510</v>
      </c>
      <c r="K12" s="196" t="s">
        <v>511</v>
      </c>
    </row>
    <row r="13" spans="1:11" x14ac:dyDescent="0.2">
      <c r="A13" s="11">
        <v>1</v>
      </c>
      <c r="B13" s="4" t="s">
        <v>10</v>
      </c>
      <c r="C13" s="4" t="s">
        <v>303</v>
      </c>
      <c r="D13" s="4" t="s">
        <v>304</v>
      </c>
      <c r="E13" s="5" t="s">
        <v>306</v>
      </c>
      <c r="F13" s="4" t="s">
        <v>308</v>
      </c>
      <c r="G13" s="30" t="s">
        <v>298</v>
      </c>
      <c r="H13" s="5" t="s">
        <v>311</v>
      </c>
      <c r="I13" s="4">
        <v>1</v>
      </c>
      <c r="J13" s="4" t="str">
        <f>_xlfn.TEXTJOIN("",TRUE,B13,D13,F13,G13,I13)</f>
        <v>PSA /  GH /  ADM /  02 / 1</v>
      </c>
      <c r="K13" s="97" t="str">
        <f>_xlfn.TEXTJOIN("",FALSE,B13,D13,F13,G13,I13)</f>
        <v>PSA /  GH /  ADM /  02 / 1</v>
      </c>
    </row>
    <row r="14" spans="1:11" x14ac:dyDescent="0.2">
      <c r="A14" s="11">
        <v>2</v>
      </c>
      <c r="B14" s="4" t="s">
        <v>10</v>
      </c>
      <c r="C14" s="4" t="s">
        <v>303</v>
      </c>
      <c r="D14" s="4" t="s">
        <v>304</v>
      </c>
      <c r="E14" s="5" t="s">
        <v>306</v>
      </c>
      <c r="F14" s="4" t="s">
        <v>308</v>
      </c>
      <c r="G14" s="30" t="s">
        <v>298</v>
      </c>
      <c r="H14" s="5" t="s">
        <v>312</v>
      </c>
      <c r="I14" s="4">
        <v>2</v>
      </c>
      <c r="J14" s="4" t="str">
        <f t="shared" ref="J14:J18" si="2">_xlfn.TEXTJOIN("",TRUE,B14,D14,F14,G14,I14)</f>
        <v>PSA /  GH /  ADM /  02 / 2</v>
      </c>
      <c r="K14" s="97" t="str">
        <f t="shared" ref="K14:K18" si="3">_xlfn.TEXTJOIN("",FALSE,B14,D14,F14,G14,I14)</f>
        <v>PSA /  GH /  ADM /  02 / 2</v>
      </c>
    </row>
    <row r="15" spans="1:11" x14ac:dyDescent="0.2">
      <c r="A15" s="11">
        <v>3</v>
      </c>
      <c r="B15" s="4" t="s">
        <v>10</v>
      </c>
      <c r="C15" s="4" t="s">
        <v>303</v>
      </c>
      <c r="D15" s="4" t="s">
        <v>304</v>
      </c>
      <c r="E15" s="5" t="s">
        <v>306</v>
      </c>
      <c r="F15" s="4" t="s">
        <v>308</v>
      </c>
      <c r="G15" s="30" t="s">
        <v>298</v>
      </c>
      <c r="H15" s="5" t="s">
        <v>313</v>
      </c>
      <c r="I15" s="4">
        <v>3</v>
      </c>
      <c r="J15" s="4" t="str">
        <f t="shared" si="2"/>
        <v>PSA /  GH /  ADM /  02 / 3</v>
      </c>
      <c r="K15" s="97" t="str">
        <f t="shared" si="3"/>
        <v>PSA /  GH /  ADM /  02 / 3</v>
      </c>
    </row>
    <row r="16" spans="1:11" x14ac:dyDescent="0.2">
      <c r="A16" s="11">
        <v>4</v>
      </c>
      <c r="B16" s="4" t="s">
        <v>10</v>
      </c>
      <c r="C16" s="4" t="s">
        <v>303</v>
      </c>
      <c r="D16" s="4" t="s">
        <v>304</v>
      </c>
      <c r="E16" s="5" t="s">
        <v>306</v>
      </c>
      <c r="F16" s="4" t="s">
        <v>308</v>
      </c>
      <c r="G16" s="30" t="s">
        <v>298</v>
      </c>
      <c r="H16" s="5" t="s">
        <v>314</v>
      </c>
      <c r="I16" s="4">
        <v>4</v>
      </c>
      <c r="J16" s="4" t="str">
        <f t="shared" si="2"/>
        <v>PSA /  GH /  ADM /  02 / 4</v>
      </c>
      <c r="K16" s="97" t="str">
        <f t="shared" si="3"/>
        <v>PSA /  GH /  ADM /  02 / 4</v>
      </c>
    </row>
    <row r="17" spans="1:11" x14ac:dyDescent="0.2">
      <c r="A17" s="11">
        <v>5</v>
      </c>
      <c r="B17" s="4" t="s">
        <v>10</v>
      </c>
      <c r="C17" s="4" t="s">
        <v>303</v>
      </c>
      <c r="D17" s="4" t="s">
        <v>304</v>
      </c>
      <c r="E17" s="5" t="s">
        <v>306</v>
      </c>
      <c r="F17" s="4" t="s">
        <v>308</v>
      </c>
      <c r="G17" s="30" t="s">
        <v>298</v>
      </c>
      <c r="H17" s="5" t="s">
        <v>315</v>
      </c>
      <c r="I17" s="4">
        <v>5</v>
      </c>
      <c r="J17" s="4" t="str">
        <f t="shared" si="2"/>
        <v>PSA /  GH /  ADM /  02 / 5</v>
      </c>
      <c r="K17" s="97" t="str">
        <f t="shared" si="3"/>
        <v>PSA /  GH /  ADM /  02 / 5</v>
      </c>
    </row>
    <row r="18" spans="1:11" x14ac:dyDescent="0.2">
      <c r="A18" s="11">
        <v>6</v>
      </c>
      <c r="B18" s="4" t="s">
        <v>10</v>
      </c>
      <c r="C18" s="4" t="s">
        <v>303</v>
      </c>
      <c r="D18" s="4" t="s">
        <v>304</v>
      </c>
      <c r="E18" s="5" t="s">
        <v>306</v>
      </c>
      <c r="F18" s="4" t="s">
        <v>308</v>
      </c>
      <c r="G18" s="30" t="s">
        <v>298</v>
      </c>
      <c r="H18" s="5" t="s">
        <v>316</v>
      </c>
      <c r="I18" s="4">
        <v>6</v>
      </c>
      <c r="J18" s="4" t="str">
        <f t="shared" si="2"/>
        <v>PSA /  GH /  ADM /  02 / 6</v>
      </c>
      <c r="K18" s="97" t="str">
        <f t="shared" si="3"/>
        <v>PSA /  GH /  ADM /  02 / 6</v>
      </c>
    </row>
    <row r="19" spans="1:11" ht="7.5" customHeight="1" x14ac:dyDescent="0.2">
      <c r="A19" s="167"/>
      <c r="B19" s="168"/>
      <c r="C19" s="168"/>
      <c r="D19" s="168"/>
      <c r="E19" s="168"/>
      <c r="F19" s="168"/>
      <c r="G19" s="168"/>
      <c r="H19" s="168"/>
      <c r="I19" s="168"/>
      <c r="J19" s="168"/>
      <c r="K19" s="169"/>
    </row>
    <row r="20" spans="1:11" ht="67.5" customHeight="1" x14ac:dyDescent="0.2">
      <c r="A20" s="10" t="s">
        <v>0</v>
      </c>
      <c r="B20" s="60" t="s">
        <v>1</v>
      </c>
      <c r="C20" s="81" t="s">
        <v>303</v>
      </c>
      <c r="D20" s="60" t="s">
        <v>305</v>
      </c>
      <c r="E20" s="60" t="s">
        <v>302</v>
      </c>
      <c r="F20" s="84" t="s">
        <v>410</v>
      </c>
      <c r="G20" s="60" t="s">
        <v>288</v>
      </c>
      <c r="H20" s="60" t="s">
        <v>289</v>
      </c>
      <c r="I20" s="84" t="s">
        <v>411</v>
      </c>
      <c r="J20" s="196" t="s">
        <v>510</v>
      </c>
      <c r="K20" s="196" t="s">
        <v>511</v>
      </c>
    </row>
    <row r="21" spans="1:11" x14ac:dyDescent="0.2">
      <c r="A21" s="11">
        <v>1</v>
      </c>
      <c r="B21" s="4" t="s">
        <v>10</v>
      </c>
      <c r="C21" s="4" t="s">
        <v>303</v>
      </c>
      <c r="D21" s="4" t="s">
        <v>304</v>
      </c>
      <c r="E21" s="5" t="s">
        <v>285</v>
      </c>
      <c r="F21" s="4" t="s">
        <v>309</v>
      </c>
      <c r="G21" s="30" t="s">
        <v>299</v>
      </c>
      <c r="H21" s="5" t="s">
        <v>307</v>
      </c>
      <c r="I21" s="4">
        <v>1</v>
      </c>
      <c r="J21" s="4" t="str">
        <f>_xlfn.TEXTJOIN("",TRUE,B21,D21,F21,G21,I21)</f>
        <v>PSA /  GH /  FIN /  03 / 1</v>
      </c>
      <c r="K21" s="97" t="str">
        <f>_xlfn.TEXTJOIN("",FALSE,B21,D21,F21,G21,I21)</f>
        <v>PSA /  GH /  FIN /  03 / 1</v>
      </c>
    </row>
    <row r="22" spans="1:11" x14ac:dyDescent="0.2">
      <c r="A22" s="11">
        <v>2</v>
      </c>
      <c r="B22" s="4" t="s">
        <v>10</v>
      </c>
      <c r="C22" s="4" t="s">
        <v>303</v>
      </c>
      <c r="D22" s="4" t="s">
        <v>304</v>
      </c>
      <c r="E22" s="5" t="s">
        <v>285</v>
      </c>
      <c r="F22" s="4" t="s">
        <v>309</v>
      </c>
      <c r="G22" s="30" t="s">
        <v>299</v>
      </c>
      <c r="H22" s="5" t="s">
        <v>317</v>
      </c>
      <c r="I22" s="4">
        <v>2</v>
      </c>
      <c r="J22" s="4" t="str">
        <f t="shared" ref="J22:J26" si="4">_xlfn.TEXTJOIN("",TRUE,B22,D22,F22,G22,I22)</f>
        <v>PSA /  GH /  FIN /  03 / 2</v>
      </c>
      <c r="K22" s="97" t="str">
        <f t="shared" ref="K22:K26" si="5">_xlfn.TEXTJOIN("",FALSE,B22,D22,F22,G22,I22)</f>
        <v>PSA /  GH /  FIN /  03 / 2</v>
      </c>
    </row>
    <row r="23" spans="1:11" x14ac:dyDescent="0.2">
      <c r="A23" s="11">
        <v>3</v>
      </c>
      <c r="B23" s="4" t="s">
        <v>10</v>
      </c>
      <c r="C23" s="4" t="s">
        <v>303</v>
      </c>
      <c r="D23" s="4" t="s">
        <v>304</v>
      </c>
      <c r="E23" s="5" t="s">
        <v>285</v>
      </c>
      <c r="F23" s="4" t="s">
        <v>309</v>
      </c>
      <c r="G23" s="30" t="s">
        <v>299</v>
      </c>
      <c r="H23" s="5" t="s">
        <v>318</v>
      </c>
      <c r="I23" s="4">
        <v>3</v>
      </c>
      <c r="J23" s="4" t="str">
        <f t="shared" si="4"/>
        <v>PSA /  GH /  FIN /  03 / 3</v>
      </c>
      <c r="K23" s="97" t="str">
        <f t="shared" si="5"/>
        <v>PSA /  GH /  FIN /  03 / 3</v>
      </c>
    </row>
    <row r="24" spans="1:11" x14ac:dyDescent="0.2">
      <c r="A24" s="11">
        <v>4</v>
      </c>
      <c r="B24" s="4" t="s">
        <v>10</v>
      </c>
      <c r="C24" s="4" t="s">
        <v>303</v>
      </c>
      <c r="D24" s="4" t="s">
        <v>304</v>
      </c>
      <c r="E24" s="5" t="s">
        <v>285</v>
      </c>
      <c r="F24" s="4" t="s">
        <v>309</v>
      </c>
      <c r="G24" s="30" t="s">
        <v>299</v>
      </c>
      <c r="H24" s="5" t="s">
        <v>319</v>
      </c>
      <c r="I24" s="4">
        <v>4</v>
      </c>
      <c r="J24" s="4" t="str">
        <f t="shared" si="4"/>
        <v>PSA /  GH /  FIN /  03 / 4</v>
      </c>
      <c r="K24" s="97" t="str">
        <f t="shared" si="5"/>
        <v>PSA /  GH /  FIN /  03 / 4</v>
      </c>
    </row>
    <row r="25" spans="1:11" x14ac:dyDescent="0.2">
      <c r="A25" s="11">
        <v>5</v>
      </c>
      <c r="B25" s="4" t="s">
        <v>10</v>
      </c>
      <c r="C25" s="4" t="s">
        <v>303</v>
      </c>
      <c r="D25" s="4" t="s">
        <v>304</v>
      </c>
      <c r="E25" s="5" t="s">
        <v>285</v>
      </c>
      <c r="F25" s="4" t="s">
        <v>309</v>
      </c>
      <c r="G25" s="30" t="s">
        <v>299</v>
      </c>
      <c r="H25" s="5" t="s">
        <v>320</v>
      </c>
      <c r="I25" s="4">
        <v>5</v>
      </c>
      <c r="J25" s="4" t="str">
        <f t="shared" si="4"/>
        <v>PSA /  GH /  FIN /  03 / 5</v>
      </c>
      <c r="K25" s="97" t="str">
        <f t="shared" si="5"/>
        <v>PSA /  GH /  FIN /  03 / 5</v>
      </c>
    </row>
    <row r="26" spans="1:11" x14ac:dyDescent="0.2">
      <c r="A26" s="11">
        <v>6</v>
      </c>
      <c r="B26" s="4" t="s">
        <v>10</v>
      </c>
      <c r="C26" s="4" t="s">
        <v>303</v>
      </c>
      <c r="D26" s="4" t="s">
        <v>304</v>
      </c>
      <c r="E26" s="5" t="s">
        <v>285</v>
      </c>
      <c r="F26" s="4" t="s">
        <v>309</v>
      </c>
      <c r="G26" s="30" t="s">
        <v>299</v>
      </c>
      <c r="H26" s="5" t="s">
        <v>321</v>
      </c>
      <c r="I26" s="4">
        <v>6</v>
      </c>
      <c r="J26" s="4" t="str">
        <f t="shared" si="4"/>
        <v>PSA /  GH /  FIN /  03 / 6</v>
      </c>
      <c r="K26" s="97" t="str">
        <f t="shared" si="5"/>
        <v>PSA /  GH /  FIN /  03 / 6</v>
      </c>
    </row>
    <row r="27" spans="1:11" ht="7.5" customHeight="1" x14ac:dyDescent="0.2">
      <c r="A27" s="167"/>
      <c r="B27" s="168"/>
      <c r="C27" s="168"/>
      <c r="D27" s="168"/>
      <c r="E27" s="168"/>
      <c r="F27" s="168"/>
      <c r="G27" s="168"/>
      <c r="H27" s="168"/>
      <c r="I27" s="168"/>
      <c r="J27" s="168"/>
      <c r="K27" s="169"/>
    </row>
    <row r="28" spans="1:11" ht="45" x14ac:dyDescent="0.2">
      <c r="A28" s="10" t="s">
        <v>0</v>
      </c>
      <c r="B28" s="60" t="s">
        <v>1</v>
      </c>
      <c r="C28" s="81" t="s">
        <v>303</v>
      </c>
      <c r="D28" s="60" t="s">
        <v>305</v>
      </c>
      <c r="E28" s="60" t="s">
        <v>302</v>
      </c>
      <c r="F28" s="84" t="s">
        <v>410</v>
      </c>
      <c r="G28" s="60" t="s">
        <v>288</v>
      </c>
      <c r="H28" s="60" t="s">
        <v>289</v>
      </c>
      <c r="I28" s="84" t="s">
        <v>411</v>
      </c>
      <c r="J28" s="196" t="s">
        <v>510</v>
      </c>
      <c r="K28" s="196" t="s">
        <v>511</v>
      </c>
    </row>
    <row r="29" spans="1:11" x14ac:dyDescent="0.2">
      <c r="A29" s="11">
        <v>1</v>
      </c>
      <c r="B29" s="4" t="s">
        <v>10</v>
      </c>
      <c r="C29" s="4" t="s">
        <v>303</v>
      </c>
      <c r="D29" s="4" t="s">
        <v>304</v>
      </c>
      <c r="E29" s="5" t="s">
        <v>286</v>
      </c>
      <c r="F29" s="4" t="s">
        <v>322</v>
      </c>
      <c r="G29" s="30" t="s">
        <v>300</v>
      </c>
      <c r="H29" s="5" t="s">
        <v>324</v>
      </c>
      <c r="I29" s="4">
        <v>1</v>
      </c>
      <c r="J29" s="4" t="str">
        <f>_xlfn.TEXTJOIN("",TRUE,B29,D29,F29,G29,I29)</f>
        <v>PSA /  GH /  I.T /  04 / 1</v>
      </c>
      <c r="K29" s="97" t="str">
        <f>_xlfn.TEXTJOIN("",FALSE,B29,D29,F29,G29,I29)</f>
        <v>PSA /  GH /  I.T /  04 / 1</v>
      </c>
    </row>
    <row r="30" spans="1:11" x14ac:dyDescent="0.2">
      <c r="A30" s="11">
        <v>2</v>
      </c>
      <c r="B30" s="4" t="s">
        <v>10</v>
      </c>
      <c r="C30" s="4" t="s">
        <v>303</v>
      </c>
      <c r="D30" s="4" t="s">
        <v>304</v>
      </c>
      <c r="E30" s="5" t="s">
        <v>286</v>
      </c>
      <c r="F30" s="4" t="s">
        <v>322</v>
      </c>
      <c r="G30" s="30" t="s">
        <v>300</v>
      </c>
      <c r="H30" s="5" t="s">
        <v>325</v>
      </c>
      <c r="I30" s="4">
        <v>2</v>
      </c>
      <c r="J30" s="4" t="str">
        <f t="shared" ref="J30:J34" si="6">_xlfn.TEXTJOIN("",TRUE,B30,D30,F30,G30,I30)</f>
        <v>PSA /  GH /  I.T /  04 / 2</v>
      </c>
      <c r="K30" s="97" t="str">
        <f t="shared" ref="K30:K34" si="7">_xlfn.TEXTJOIN("",FALSE,B30,D30,F30,G30,I30)</f>
        <v>PSA /  GH /  I.T /  04 / 2</v>
      </c>
    </row>
    <row r="31" spans="1:11" x14ac:dyDescent="0.2">
      <c r="A31" s="11">
        <v>3</v>
      </c>
      <c r="B31" s="4" t="s">
        <v>10</v>
      </c>
      <c r="C31" s="4" t="s">
        <v>303</v>
      </c>
      <c r="D31" s="4" t="s">
        <v>304</v>
      </c>
      <c r="E31" s="5" t="s">
        <v>286</v>
      </c>
      <c r="F31" s="4" t="s">
        <v>322</v>
      </c>
      <c r="G31" s="30" t="s">
        <v>300</v>
      </c>
      <c r="H31" s="5" t="s">
        <v>326</v>
      </c>
      <c r="I31" s="4">
        <v>3</v>
      </c>
      <c r="J31" s="4" t="str">
        <f t="shared" si="6"/>
        <v>PSA /  GH /  I.T /  04 / 3</v>
      </c>
      <c r="K31" s="97" t="str">
        <f t="shared" si="7"/>
        <v>PSA /  GH /  I.T /  04 / 3</v>
      </c>
    </row>
    <row r="32" spans="1:11" x14ac:dyDescent="0.2">
      <c r="A32" s="11">
        <v>4</v>
      </c>
      <c r="B32" s="4" t="s">
        <v>10</v>
      </c>
      <c r="C32" s="4" t="s">
        <v>303</v>
      </c>
      <c r="D32" s="4" t="s">
        <v>304</v>
      </c>
      <c r="E32" s="5" t="s">
        <v>286</v>
      </c>
      <c r="F32" s="4" t="s">
        <v>322</v>
      </c>
      <c r="G32" s="30" t="s">
        <v>300</v>
      </c>
      <c r="H32" s="5" t="s">
        <v>327</v>
      </c>
      <c r="I32" s="4">
        <v>4</v>
      </c>
      <c r="J32" s="4" t="str">
        <f t="shared" si="6"/>
        <v>PSA /  GH /  I.T /  04 / 4</v>
      </c>
      <c r="K32" s="97" t="str">
        <f t="shared" si="7"/>
        <v>PSA /  GH /  I.T /  04 / 4</v>
      </c>
    </row>
    <row r="33" spans="1:11" x14ac:dyDescent="0.2">
      <c r="A33" s="11">
        <v>5</v>
      </c>
      <c r="B33" s="4" t="s">
        <v>10</v>
      </c>
      <c r="C33" s="4" t="s">
        <v>303</v>
      </c>
      <c r="D33" s="4" t="s">
        <v>304</v>
      </c>
      <c r="E33" s="5" t="s">
        <v>286</v>
      </c>
      <c r="F33" s="4" t="s">
        <v>322</v>
      </c>
      <c r="G33" s="30" t="s">
        <v>300</v>
      </c>
      <c r="H33" s="5" t="s">
        <v>328</v>
      </c>
      <c r="I33" s="4">
        <v>5</v>
      </c>
      <c r="J33" s="4" t="str">
        <f t="shared" si="6"/>
        <v>PSA /  GH /  I.T /  04 / 5</v>
      </c>
      <c r="K33" s="97" t="str">
        <f t="shared" si="7"/>
        <v>PSA /  GH /  I.T /  04 / 5</v>
      </c>
    </row>
    <row r="34" spans="1:11" x14ac:dyDescent="0.2">
      <c r="A34" s="11">
        <v>6</v>
      </c>
      <c r="B34" s="4" t="s">
        <v>10</v>
      </c>
      <c r="C34" s="4" t="s">
        <v>303</v>
      </c>
      <c r="D34" s="4" t="s">
        <v>304</v>
      </c>
      <c r="E34" s="5" t="s">
        <v>286</v>
      </c>
      <c r="F34" s="4" t="s">
        <v>322</v>
      </c>
      <c r="G34" s="30" t="s">
        <v>300</v>
      </c>
      <c r="H34" s="5" t="s">
        <v>329</v>
      </c>
      <c r="I34" s="4">
        <v>6</v>
      </c>
      <c r="J34" s="4" t="str">
        <f t="shared" si="6"/>
        <v>PSA /  GH /  I.T /  04 / 6</v>
      </c>
      <c r="K34" s="97" t="str">
        <f t="shared" si="7"/>
        <v>PSA /  GH /  I.T /  04 / 6</v>
      </c>
    </row>
    <row r="35" spans="1:11" ht="8.25" customHeight="1" x14ac:dyDescent="0.2">
      <c r="A35" s="167"/>
      <c r="B35" s="168"/>
      <c r="C35" s="168"/>
      <c r="D35" s="168"/>
      <c r="E35" s="168"/>
      <c r="F35" s="168"/>
      <c r="G35" s="168"/>
      <c r="H35" s="168"/>
      <c r="I35" s="168"/>
      <c r="J35" s="168"/>
      <c r="K35" s="169"/>
    </row>
    <row r="36" spans="1:11" ht="45" x14ac:dyDescent="0.2">
      <c r="A36" s="10" t="s">
        <v>0</v>
      </c>
      <c r="B36" s="60" t="s">
        <v>1</v>
      </c>
      <c r="C36" s="81" t="s">
        <v>303</v>
      </c>
      <c r="D36" s="60" t="s">
        <v>305</v>
      </c>
      <c r="E36" s="60" t="s">
        <v>302</v>
      </c>
      <c r="F36" s="84" t="s">
        <v>410</v>
      </c>
      <c r="G36" s="60" t="s">
        <v>288</v>
      </c>
      <c r="H36" s="60" t="s">
        <v>289</v>
      </c>
      <c r="I36" s="84" t="s">
        <v>411</v>
      </c>
      <c r="J36" s="196" t="s">
        <v>510</v>
      </c>
      <c r="K36" s="196" t="s">
        <v>511</v>
      </c>
    </row>
    <row r="37" spans="1:11" x14ac:dyDescent="0.2">
      <c r="A37" s="11">
        <v>1</v>
      </c>
      <c r="B37" s="4" t="s">
        <v>10</v>
      </c>
      <c r="C37" s="4" t="s">
        <v>303</v>
      </c>
      <c r="D37" s="4" t="s">
        <v>304</v>
      </c>
      <c r="E37" s="5" t="s">
        <v>287</v>
      </c>
      <c r="F37" s="4" t="s">
        <v>323</v>
      </c>
      <c r="G37" s="30" t="s">
        <v>301</v>
      </c>
      <c r="H37" s="5" t="s">
        <v>330</v>
      </c>
      <c r="I37" s="4">
        <v>1</v>
      </c>
      <c r="J37" s="4" t="str">
        <f>_xlfn.TEXTJOIN("",TRUE,B37,D37,F37,G37,I37)</f>
        <v>PSA /  GH /  SSM /  05 / 1</v>
      </c>
      <c r="K37" s="97" t="str">
        <f>_xlfn.TEXTJOIN("",FALSE,B37,D37,F37,G37,I37)</f>
        <v>PSA /  GH /  SSM /  05 / 1</v>
      </c>
    </row>
    <row r="38" spans="1:11" x14ac:dyDescent="0.2">
      <c r="A38" s="11">
        <v>2</v>
      </c>
      <c r="B38" s="4" t="s">
        <v>10</v>
      </c>
      <c r="C38" s="4" t="s">
        <v>303</v>
      </c>
      <c r="D38" s="4" t="s">
        <v>304</v>
      </c>
      <c r="E38" s="5" t="s">
        <v>287</v>
      </c>
      <c r="F38" s="4" t="s">
        <v>323</v>
      </c>
      <c r="G38" s="30" t="s">
        <v>301</v>
      </c>
      <c r="H38" s="5" t="s">
        <v>331</v>
      </c>
      <c r="I38" s="4">
        <v>2</v>
      </c>
      <c r="J38" s="4" t="str">
        <f t="shared" ref="J38:J51" si="8">_xlfn.TEXTJOIN("",TRUE,B38,D38,F38,G38,I38)</f>
        <v>PSA /  GH /  SSM /  05 / 2</v>
      </c>
      <c r="K38" s="97" t="str">
        <f t="shared" ref="K38:K51" si="9">_xlfn.TEXTJOIN("",FALSE,B38,D38,F38,G38,I38)</f>
        <v>PSA /  GH /  SSM /  05 / 2</v>
      </c>
    </row>
    <row r="39" spans="1:11" x14ac:dyDescent="0.2">
      <c r="A39" s="11">
        <v>3</v>
      </c>
      <c r="B39" s="4" t="s">
        <v>10</v>
      </c>
      <c r="C39" s="4" t="s">
        <v>303</v>
      </c>
      <c r="D39" s="4" t="s">
        <v>304</v>
      </c>
      <c r="E39" s="5" t="s">
        <v>287</v>
      </c>
      <c r="F39" s="4" t="s">
        <v>323</v>
      </c>
      <c r="G39" s="30" t="s">
        <v>301</v>
      </c>
      <c r="H39" s="5" t="s">
        <v>332</v>
      </c>
      <c r="I39" s="4">
        <v>3</v>
      </c>
      <c r="J39" s="4" t="str">
        <f t="shared" si="8"/>
        <v>PSA /  GH /  SSM /  05 / 3</v>
      </c>
      <c r="K39" s="97" t="str">
        <f t="shared" si="9"/>
        <v>PSA /  GH /  SSM /  05 / 3</v>
      </c>
    </row>
    <row r="40" spans="1:11" x14ac:dyDescent="0.2">
      <c r="A40" s="11">
        <v>4</v>
      </c>
      <c r="B40" s="4" t="s">
        <v>10</v>
      </c>
      <c r="C40" s="4" t="s">
        <v>303</v>
      </c>
      <c r="D40" s="4" t="s">
        <v>304</v>
      </c>
      <c r="E40" s="5" t="s">
        <v>287</v>
      </c>
      <c r="F40" s="4" t="s">
        <v>323</v>
      </c>
      <c r="G40" s="30" t="s">
        <v>301</v>
      </c>
      <c r="H40" s="5" t="s">
        <v>333</v>
      </c>
      <c r="I40" s="4">
        <v>4</v>
      </c>
      <c r="J40" s="4" t="str">
        <f t="shared" si="8"/>
        <v>PSA /  GH /  SSM /  05 / 4</v>
      </c>
      <c r="K40" s="97" t="str">
        <f t="shared" si="9"/>
        <v>PSA /  GH /  SSM /  05 / 4</v>
      </c>
    </row>
    <row r="41" spans="1:11" x14ac:dyDescent="0.2">
      <c r="A41" s="11">
        <v>5</v>
      </c>
      <c r="B41" s="4" t="s">
        <v>10</v>
      </c>
      <c r="C41" s="4" t="s">
        <v>303</v>
      </c>
      <c r="D41" s="4" t="s">
        <v>304</v>
      </c>
      <c r="E41" s="5" t="s">
        <v>287</v>
      </c>
      <c r="F41" s="4" t="s">
        <v>323</v>
      </c>
      <c r="G41" s="30" t="s">
        <v>301</v>
      </c>
      <c r="H41" s="5" t="s">
        <v>334</v>
      </c>
      <c r="I41" s="4">
        <v>5</v>
      </c>
      <c r="J41" s="4" t="str">
        <f t="shared" si="8"/>
        <v>PSA /  GH /  SSM /  05 / 5</v>
      </c>
      <c r="K41" s="97" t="str">
        <f t="shared" si="9"/>
        <v>PSA /  GH /  SSM /  05 / 5</v>
      </c>
    </row>
    <row r="42" spans="1:11" x14ac:dyDescent="0.2">
      <c r="A42" s="11">
        <v>6</v>
      </c>
      <c r="B42" s="4" t="s">
        <v>10</v>
      </c>
      <c r="C42" s="4" t="s">
        <v>303</v>
      </c>
      <c r="D42" s="4" t="s">
        <v>304</v>
      </c>
      <c r="E42" s="5" t="s">
        <v>287</v>
      </c>
      <c r="F42" s="4" t="s">
        <v>323</v>
      </c>
      <c r="G42" s="30" t="s">
        <v>301</v>
      </c>
      <c r="H42" s="5" t="s">
        <v>335</v>
      </c>
      <c r="I42" s="4">
        <v>6</v>
      </c>
      <c r="J42" s="4" t="str">
        <f t="shared" si="8"/>
        <v>PSA /  GH /  SSM /  05 / 6</v>
      </c>
      <c r="K42" s="97" t="str">
        <f t="shared" si="9"/>
        <v>PSA /  GH /  SSM /  05 / 6</v>
      </c>
    </row>
    <row r="43" spans="1:11" x14ac:dyDescent="0.2">
      <c r="A43" s="11">
        <v>7</v>
      </c>
      <c r="B43" s="4" t="s">
        <v>10</v>
      </c>
      <c r="C43" s="4" t="s">
        <v>303</v>
      </c>
      <c r="D43" s="4" t="s">
        <v>304</v>
      </c>
      <c r="E43" s="5" t="s">
        <v>287</v>
      </c>
      <c r="F43" s="4" t="s">
        <v>323</v>
      </c>
      <c r="G43" s="30" t="s">
        <v>301</v>
      </c>
      <c r="H43" s="5" t="s">
        <v>336</v>
      </c>
      <c r="I43" s="4">
        <v>7</v>
      </c>
      <c r="J43" s="4" t="str">
        <f t="shared" si="8"/>
        <v>PSA /  GH /  SSM /  05 / 7</v>
      </c>
      <c r="K43" s="97" t="str">
        <f t="shared" si="9"/>
        <v>PSA /  GH /  SSM /  05 / 7</v>
      </c>
    </row>
    <row r="44" spans="1:11" x14ac:dyDescent="0.2">
      <c r="A44" s="11">
        <v>8</v>
      </c>
      <c r="B44" s="4" t="s">
        <v>10</v>
      </c>
      <c r="C44" s="4" t="s">
        <v>303</v>
      </c>
      <c r="D44" s="4" t="s">
        <v>304</v>
      </c>
      <c r="E44" s="5" t="s">
        <v>287</v>
      </c>
      <c r="F44" s="4" t="s">
        <v>323</v>
      </c>
      <c r="G44" s="30" t="s">
        <v>301</v>
      </c>
      <c r="H44" s="5" t="s">
        <v>337</v>
      </c>
      <c r="I44" s="4">
        <v>8</v>
      </c>
      <c r="J44" s="4" t="str">
        <f t="shared" si="8"/>
        <v>PSA /  GH /  SSM /  05 / 8</v>
      </c>
      <c r="K44" s="97" t="str">
        <f t="shared" si="9"/>
        <v>PSA /  GH /  SSM /  05 / 8</v>
      </c>
    </row>
    <row r="45" spans="1:11" x14ac:dyDescent="0.2">
      <c r="A45" s="11">
        <v>9</v>
      </c>
      <c r="B45" s="4" t="s">
        <v>10</v>
      </c>
      <c r="C45" s="4" t="s">
        <v>303</v>
      </c>
      <c r="D45" s="4" t="s">
        <v>304</v>
      </c>
      <c r="E45" s="5" t="s">
        <v>287</v>
      </c>
      <c r="F45" s="4" t="s">
        <v>323</v>
      </c>
      <c r="G45" s="30" t="s">
        <v>301</v>
      </c>
      <c r="H45" s="5" t="s">
        <v>338</v>
      </c>
      <c r="I45" s="4">
        <v>9</v>
      </c>
      <c r="J45" s="4" t="str">
        <f t="shared" si="8"/>
        <v>PSA /  GH /  SSM /  05 / 9</v>
      </c>
      <c r="K45" s="97" t="str">
        <f t="shared" si="9"/>
        <v>PSA /  GH /  SSM /  05 / 9</v>
      </c>
    </row>
    <row r="46" spans="1:11" x14ac:dyDescent="0.2">
      <c r="A46" s="11">
        <v>10</v>
      </c>
      <c r="B46" s="4" t="s">
        <v>10</v>
      </c>
      <c r="C46" s="4" t="s">
        <v>303</v>
      </c>
      <c r="D46" s="4" t="s">
        <v>304</v>
      </c>
      <c r="E46" s="5" t="s">
        <v>287</v>
      </c>
      <c r="F46" s="4" t="s">
        <v>323</v>
      </c>
      <c r="G46" s="30" t="s">
        <v>301</v>
      </c>
      <c r="H46" s="5" t="s">
        <v>339</v>
      </c>
      <c r="I46" s="4">
        <v>10</v>
      </c>
      <c r="J46" s="4" t="str">
        <f t="shared" si="8"/>
        <v>PSA /  GH /  SSM /  05 / 10</v>
      </c>
      <c r="K46" s="97" t="str">
        <f t="shared" si="9"/>
        <v>PSA /  GH /  SSM /  05 / 10</v>
      </c>
    </row>
    <row r="47" spans="1:11" x14ac:dyDescent="0.2">
      <c r="A47" s="11">
        <v>11</v>
      </c>
      <c r="B47" s="4" t="s">
        <v>10</v>
      </c>
      <c r="C47" s="4" t="s">
        <v>303</v>
      </c>
      <c r="D47" s="4" t="s">
        <v>304</v>
      </c>
      <c r="E47" s="5" t="s">
        <v>287</v>
      </c>
      <c r="F47" s="4" t="s">
        <v>323</v>
      </c>
      <c r="G47" s="30" t="s">
        <v>301</v>
      </c>
      <c r="H47" s="5" t="s">
        <v>340</v>
      </c>
      <c r="I47" s="4">
        <v>11</v>
      </c>
      <c r="J47" s="4" t="str">
        <f t="shared" si="8"/>
        <v>PSA /  GH /  SSM /  05 / 11</v>
      </c>
      <c r="K47" s="97" t="str">
        <f t="shared" si="9"/>
        <v>PSA /  GH /  SSM /  05 / 11</v>
      </c>
    </row>
    <row r="48" spans="1:11" x14ac:dyDescent="0.2">
      <c r="A48" s="11">
        <v>12</v>
      </c>
      <c r="B48" s="4" t="s">
        <v>10</v>
      </c>
      <c r="C48" s="4" t="s">
        <v>303</v>
      </c>
      <c r="D48" s="4" t="s">
        <v>304</v>
      </c>
      <c r="E48" s="5" t="s">
        <v>287</v>
      </c>
      <c r="F48" s="4" t="s">
        <v>323</v>
      </c>
      <c r="G48" s="30" t="s">
        <v>301</v>
      </c>
      <c r="H48" s="5" t="s">
        <v>341</v>
      </c>
      <c r="I48" s="4">
        <v>12</v>
      </c>
      <c r="J48" s="4" t="str">
        <f t="shared" si="8"/>
        <v>PSA /  GH /  SSM /  05 / 12</v>
      </c>
      <c r="K48" s="97" t="str">
        <f t="shared" si="9"/>
        <v>PSA /  GH /  SSM /  05 / 12</v>
      </c>
    </row>
    <row r="49" spans="1:11" x14ac:dyDescent="0.2">
      <c r="A49" s="11">
        <v>13</v>
      </c>
      <c r="B49" s="4" t="s">
        <v>10</v>
      </c>
      <c r="C49" s="4" t="s">
        <v>303</v>
      </c>
      <c r="D49" s="4" t="s">
        <v>304</v>
      </c>
      <c r="E49" s="5" t="s">
        <v>287</v>
      </c>
      <c r="F49" s="4" t="s">
        <v>323</v>
      </c>
      <c r="G49" s="30" t="s">
        <v>301</v>
      </c>
      <c r="H49" s="5" t="s">
        <v>342</v>
      </c>
      <c r="I49" s="4">
        <v>13</v>
      </c>
      <c r="J49" s="4" t="str">
        <f t="shared" si="8"/>
        <v>PSA /  GH /  SSM /  05 / 13</v>
      </c>
      <c r="K49" s="97" t="str">
        <f t="shared" si="9"/>
        <v>PSA /  GH /  SSM /  05 / 13</v>
      </c>
    </row>
    <row r="50" spans="1:11" x14ac:dyDescent="0.2">
      <c r="A50" s="11">
        <v>14</v>
      </c>
      <c r="B50" s="4" t="s">
        <v>10</v>
      </c>
      <c r="C50" s="4" t="s">
        <v>303</v>
      </c>
      <c r="D50" s="4" t="s">
        <v>304</v>
      </c>
      <c r="E50" s="5" t="s">
        <v>287</v>
      </c>
      <c r="F50" s="4" t="s">
        <v>323</v>
      </c>
      <c r="G50" s="30" t="s">
        <v>301</v>
      </c>
      <c r="H50" s="5" t="s">
        <v>353</v>
      </c>
      <c r="I50" s="4">
        <v>14</v>
      </c>
      <c r="J50" s="4" t="str">
        <f t="shared" si="8"/>
        <v>PSA /  GH /  SSM /  05 / 14</v>
      </c>
      <c r="K50" s="97" t="str">
        <f t="shared" si="9"/>
        <v>PSA /  GH /  SSM /  05 / 14</v>
      </c>
    </row>
    <row r="51" spans="1:11" x14ac:dyDescent="0.2">
      <c r="A51" s="11">
        <v>15</v>
      </c>
      <c r="B51" s="4" t="s">
        <v>10</v>
      </c>
      <c r="C51" s="4" t="s">
        <v>303</v>
      </c>
      <c r="D51" s="4" t="s">
        <v>304</v>
      </c>
      <c r="E51" s="5" t="s">
        <v>287</v>
      </c>
      <c r="F51" s="4" t="s">
        <v>323</v>
      </c>
      <c r="G51" s="30" t="s">
        <v>301</v>
      </c>
      <c r="H51" s="5" t="s">
        <v>343</v>
      </c>
      <c r="I51" s="4">
        <v>15</v>
      </c>
      <c r="J51" s="4" t="str">
        <f t="shared" si="8"/>
        <v>PSA /  GH /  SSM /  05 / 15</v>
      </c>
      <c r="K51" s="97" t="str">
        <f t="shared" si="9"/>
        <v>PSA /  GH /  SSM /  05 / 15</v>
      </c>
    </row>
    <row r="52" spans="1:11" ht="7.5" customHeight="1" x14ac:dyDescent="0.2">
      <c r="A52" s="167"/>
      <c r="B52" s="168"/>
      <c r="C52" s="168"/>
      <c r="D52" s="168"/>
      <c r="E52" s="168"/>
      <c r="F52" s="168"/>
      <c r="G52" s="168"/>
      <c r="H52" s="168"/>
      <c r="I52" s="168"/>
      <c r="J52" s="168"/>
      <c r="K52" s="169"/>
    </row>
    <row r="53" spans="1:11" ht="48" customHeight="1" x14ac:dyDescent="0.2">
      <c r="A53" s="10" t="s">
        <v>0</v>
      </c>
      <c r="B53" s="60" t="s">
        <v>1</v>
      </c>
      <c r="C53" s="81" t="s">
        <v>303</v>
      </c>
      <c r="D53" s="60" t="s">
        <v>305</v>
      </c>
      <c r="E53" s="60" t="s">
        <v>302</v>
      </c>
      <c r="F53" s="84" t="s">
        <v>410</v>
      </c>
      <c r="G53" s="60" t="s">
        <v>288</v>
      </c>
      <c r="H53" s="60" t="s">
        <v>289</v>
      </c>
      <c r="I53" s="84" t="s">
        <v>411</v>
      </c>
      <c r="J53" s="196" t="s">
        <v>510</v>
      </c>
      <c r="K53" s="196" t="s">
        <v>511</v>
      </c>
    </row>
    <row r="54" spans="1:11" x14ac:dyDescent="0.2">
      <c r="A54" s="11">
        <v>1</v>
      </c>
      <c r="B54" s="4" t="s">
        <v>10</v>
      </c>
      <c r="C54" s="4" t="s">
        <v>303</v>
      </c>
      <c r="D54" s="4" t="s">
        <v>348</v>
      </c>
      <c r="E54" s="5" t="s">
        <v>344</v>
      </c>
      <c r="F54" s="4" t="s">
        <v>345</v>
      </c>
      <c r="G54" s="30" t="s">
        <v>128</v>
      </c>
      <c r="H54" s="5" t="s">
        <v>349</v>
      </c>
      <c r="I54" s="4">
        <v>1</v>
      </c>
      <c r="J54" s="4" t="str">
        <f>_xlfn.TEXTJOIN("",TRUE,B54,D54,F54,G54,I54)</f>
        <v>PSA / GH /  LG / 06 / 1</v>
      </c>
      <c r="K54" s="97" t="str">
        <f>_xlfn.TEXTJOIN("",FALSE,B54,D54,F54,G54,I54)</f>
        <v>PSA / GH /  LG / 06 / 1</v>
      </c>
    </row>
    <row r="55" spans="1:11" x14ac:dyDescent="0.2">
      <c r="A55" s="11">
        <v>2</v>
      </c>
      <c r="B55" s="4" t="s">
        <v>10</v>
      </c>
      <c r="C55" s="4" t="s">
        <v>303</v>
      </c>
      <c r="D55" s="4" t="s">
        <v>348</v>
      </c>
      <c r="E55" s="5" t="s">
        <v>344</v>
      </c>
      <c r="F55" s="4" t="s">
        <v>345</v>
      </c>
      <c r="G55" s="30" t="s">
        <v>128</v>
      </c>
      <c r="H55" s="5" t="s">
        <v>350</v>
      </c>
      <c r="I55" s="4">
        <v>2</v>
      </c>
      <c r="J55" s="4" t="str">
        <f t="shared" ref="J55:J58" si="10">_xlfn.TEXTJOIN("",TRUE,B55,D55,F55,G55,I55)</f>
        <v>PSA / GH /  LG / 06 / 2</v>
      </c>
      <c r="K55" s="97" t="str">
        <f t="shared" ref="K55:K58" si="11">_xlfn.TEXTJOIN("",FALSE,B55,D55,F55,G55,I55)</f>
        <v>PSA / GH /  LG / 06 / 2</v>
      </c>
    </row>
    <row r="56" spans="1:11" x14ac:dyDescent="0.2">
      <c r="A56" s="11">
        <v>3</v>
      </c>
      <c r="B56" s="4" t="s">
        <v>10</v>
      </c>
      <c r="C56" s="4" t="s">
        <v>303</v>
      </c>
      <c r="D56" s="4" t="s">
        <v>348</v>
      </c>
      <c r="E56" s="5" t="s">
        <v>344</v>
      </c>
      <c r="F56" s="4" t="s">
        <v>345</v>
      </c>
      <c r="G56" s="30" t="s">
        <v>128</v>
      </c>
      <c r="H56" s="5" t="s">
        <v>351</v>
      </c>
      <c r="I56" s="4">
        <v>3</v>
      </c>
      <c r="J56" s="4" t="str">
        <f t="shared" si="10"/>
        <v>PSA / GH /  LG / 06 / 3</v>
      </c>
      <c r="K56" s="97" t="str">
        <f t="shared" si="11"/>
        <v>PSA / GH /  LG / 06 / 3</v>
      </c>
    </row>
    <row r="57" spans="1:11" x14ac:dyDescent="0.2">
      <c r="A57" s="11">
        <v>4</v>
      </c>
      <c r="B57" s="4" t="s">
        <v>10</v>
      </c>
      <c r="C57" s="4" t="s">
        <v>303</v>
      </c>
      <c r="D57" s="4" t="s">
        <v>348</v>
      </c>
      <c r="E57" s="5" t="s">
        <v>344</v>
      </c>
      <c r="F57" s="4" t="s">
        <v>345</v>
      </c>
      <c r="G57" s="30" t="s">
        <v>128</v>
      </c>
      <c r="H57" s="5" t="s">
        <v>352</v>
      </c>
      <c r="I57" s="4">
        <v>4</v>
      </c>
      <c r="J57" s="4" t="str">
        <f t="shared" si="10"/>
        <v>PSA / GH /  LG / 06 / 4</v>
      </c>
      <c r="K57" s="97" t="str">
        <f t="shared" si="11"/>
        <v>PSA / GH /  LG / 06 / 4</v>
      </c>
    </row>
    <row r="58" spans="1:11" x14ac:dyDescent="0.2">
      <c r="A58" s="11">
        <v>5</v>
      </c>
      <c r="B58" s="4" t="s">
        <v>10</v>
      </c>
      <c r="C58" s="4" t="s">
        <v>303</v>
      </c>
      <c r="D58" s="4" t="s">
        <v>348</v>
      </c>
      <c r="E58" s="5" t="s">
        <v>344</v>
      </c>
      <c r="F58" s="4" t="s">
        <v>345</v>
      </c>
      <c r="G58" s="30" t="s">
        <v>128</v>
      </c>
      <c r="H58" s="5" t="s">
        <v>354</v>
      </c>
      <c r="I58" s="4">
        <v>5</v>
      </c>
      <c r="J58" s="4" t="str">
        <f t="shared" si="10"/>
        <v>PSA / GH /  LG / 06 / 5</v>
      </c>
      <c r="K58" s="97" t="str">
        <f t="shared" si="11"/>
        <v>PSA / GH /  LG / 06 / 5</v>
      </c>
    </row>
    <row r="59" spans="1:11" ht="8.25" customHeight="1" x14ac:dyDescent="0.2">
      <c r="A59" s="167"/>
      <c r="B59" s="168"/>
      <c r="C59" s="168"/>
      <c r="D59" s="168"/>
      <c r="E59" s="168"/>
      <c r="F59" s="168"/>
      <c r="G59" s="168"/>
      <c r="H59" s="168"/>
      <c r="I59" s="168"/>
      <c r="J59" s="168"/>
      <c r="K59" s="169"/>
    </row>
    <row r="60" spans="1:11" ht="48" customHeight="1" x14ac:dyDescent="0.2">
      <c r="A60" s="10" t="s">
        <v>0</v>
      </c>
      <c r="B60" s="60" t="s">
        <v>1</v>
      </c>
      <c r="C60" s="81" t="s">
        <v>303</v>
      </c>
      <c r="D60" s="60" t="s">
        <v>305</v>
      </c>
      <c r="E60" s="60" t="s">
        <v>302</v>
      </c>
      <c r="F60" s="84" t="s">
        <v>410</v>
      </c>
      <c r="G60" s="60" t="s">
        <v>288</v>
      </c>
      <c r="H60" s="60" t="s">
        <v>289</v>
      </c>
      <c r="I60" s="84" t="s">
        <v>411</v>
      </c>
      <c r="J60" s="196" t="s">
        <v>510</v>
      </c>
      <c r="K60" s="196" t="s">
        <v>511</v>
      </c>
    </row>
    <row r="61" spans="1:11" x14ac:dyDescent="0.2">
      <c r="A61" s="11">
        <v>1</v>
      </c>
      <c r="B61" s="4" t="s">
        <v>10</v>
      </c>
      <c r="C61" s="4" t="s">
        <v>303</v>
      </c>
      <c r="D61" s="4" t="s">
        <v>348</v>
      </c>
      <c r="E61" s="5" t="s">
        <v>388</v>
      </c>
      <c r="F61" s="4" t="s">
        <v>387</v>
      </c>
      <c r="G61" s="30" t="s">
        <v>129</v>
      </c>
      <c r="H61" s="5" t="s">
        <v>355</v>
      </c>
      <c r="I61" s="4">
        <v>1</v>
      </c>
      <c r="J61" s="4" t="str">
        <f>_xlfn.TEXTJOIN("",TRUE,B61,D61,F61,G61,I61)</f>
        <v>PSA / GH / SMPA / 07 / 1</v>
      </c>
      <c r="K61" s="97" t="str">
        <f>_xlfn.TEXTJOIN("",FALSE,B61,D61,F61,G61,I61)</f>
        <v>PSA / GH / SMPA / 07 / 1</v>
      </c>
    </row>
    <row r="62" spans="1:11" x14ac:dyDescent="0.2">
      <c r="A62" s="11">
        <v>2</v>
      </c>
      <c r="B62" s="4" t="s">
        <v>10</v>
      </c>
      <c r="C62" s="4" t="s">
        <v>303</v>
      </c>
      <c r="D62" s="4" t="s">
        <v>348</v>
      </c>
      <c r="E62" s="5" t="s">
        <v>388</v>
      </c>
      <c r="F62" s="4" t="s">
        <v>387</v>
      </c>
      <c r="G62" s="30" t="s">
        <v>129</v>
      </c>
      <c r="H62" s="5" t="s">
        <v>356</v>
      </c>
      <c r="I62" s="4">
        <v>2</v>
      </c>
      <c r="J62" s="4" t="str">
        <f t="shared" ref="J62:J72" si="12">_xlfn.TEXTJOIN("",TRUE,B62,D62,F62,G62,I62)</f>
        <v>PSA / GH / SMPA / 07 / 2</v>
      </c>
      <c r="K62" s="97" t="str">
        <f t="shared" ref="K62:K72" si="13">_xlfn.TEXTJOIN("",FALSE,B62,D62,F62,G62,I62)</f>
        <v>PSA / GH / SMPA / 07 / 2</v>
      </c>
    </row>
    <row r="63" spans="1:11" x14ac:dyDescent="0.2">
      <c r="A63" s="11">
        <v>3</v>
      </c>
      <c r="B63" s="4" t="s">
        <v>10</v>
      </c>
      <c r="C63" s="4" t="s">
        <v>303</v>
      </c>
      <c r="D63" s="4" t="s">
        <v>348</v>
      </c>
      <c r="E63" s="5" t="s">
        <v>388</v>
      </c>
      <c r="F63" s="4" t="s">
        <v>387</v>
      </c>
      <c r="G63" s="30" t="s">
        <v>129</v>
      </c>
      <c r="H63" s="5" t="s">
        <v>357</v>
      </c>
      <c r="I63" s="4">
        <v>3</v>
      </c>
      <c r="J63" s="4" t="str">
        <f t="shared" si="12"/>
        <v>PSA / GH / SMPA / 07 / 3</v>
      </c>
      <c r="K63" s="97" t="str">
        <f t="shared" si="13"/>
        <v>PSA / GH / SMPA / 07 / 3</v>
      </c>
    </row>
    <row r="64" spans="1:11" x14ac:dyDescent="0.2">
      <c r="A64" s="11">
        <v>4</v>
      </c>
      <c r="B64" s="4" t="s">
        <v>10</v>
      </c>
      <c r="C64" s="4" t="s">
        <v>303</v>
      </c>
      <c r="D64" s="4" t="s">
        <v>348</v>
      </c>
      <c r="E64" s="5" t="s">
        <v>388</v>
      </c>
      <c r="F64" s="4" t="s">
        <v>387</v>
      </c>
      <c r="G64" s="30" t="s">
        <v>129</v>
      </c>
      <c r="H64" s="5" t="s">
        <v>358</v>
      </c>
      <c r="I64" s="4">
        <v>4</v>
      </c>
      <c r="J64" s="4" t="str">
        <f t="shared" si="12"/>
        <v>PSA / GH / SMPA / 07 / 4</v>
      </c>
      <c r="K64" s="97" t="str">
        <f t="shared" si="13"/>
        <v>PSA / GH / SMPA / 07 / 4</v>
      </c>
    </row>
    <row r="65" spans="1:11" x14ac:dyDescent="0.2">
      <c r="A65" s="11">
        <v>5</v>
      </c>
      <c r="B65" s="4" t="s">
        <v>10</v>
      </c>
      <c r="C65" s="4" t="s">
        <v>303</v>
      </c>
      <c r="D65" s="4" t="s">
        <v>348</v>
      </c>
      <c r="E65" s="5" t="s">
        <v>388</v>
      </c>
      <c r="F65" s="4" t="s">
        <v>387</v>
      </c>
      <c r="G65" s="30" t="s">
        <v>129</v>
      </c>
      <c r="H65" s="5" t="s">
        <v>359</v>
      </c>
      <c r="I65" s="4">
        <v>5</v>
      </c>
      <c r="J65" s="4" t="str">
        <f t="shared" si="12"/>
        <v>PSA / GH / SMPA / 07 / 5</v>
      </c>
      <c r="K65" s="97" t="str">
        <f t="shared" si="13"/>
        <v>PSA / GH / SMPA / 07 / 5</v>
      </c>
    </row>
    <row r="66" spans="1:11" x14ac:dyDescent="0.2">
      <c r="A66" s="11">
        <v>6</v>
      </c>
      <c r="B66" s="4" t="s">
        <v>10</v>
      </c>
      <c r="C66" s="4" t="s">
        <v>303</v>
      </c>
      <c r="D66" s="4" t="s">
        <v>348</v>
      </c>
      <c r="E66" s="5" t="s">
        <v>388</v>
      </c>
      <c r="F66" s="4" t="s">
        <v>387</v>
      </c>
      <c r="G66" s="30" t="s">
        <v>129</v>
      </c>
      <c r="H66" s="5" t="s">
        <v>360</v>
      </c>
      <c r="I66" s="4">
        <v>6</v>
      </c>
      <c r="J66" s="4" t="str">
        <f t="shared" si="12"/>
        <v>PSA / GH / SMPA / 07 / 6</v>
      </c>
      <c r="K66" s="97" t="str">
        <f t="shared" si="13"/>
        <v>PSA / GH / SMPA / 07 / 6</v>
      </c>
    </row>
    <row r="67" spans="1:11" x14ac:dyDescent="0.2">
      <c r="A67" s="11">
        <v>7</v>
      </c>
      <c r="B67" s="4" t="s">
        <v>10</v>
      </c>
      <c r="C67" s="4" t="s">
        <v>303</v>
      </c>
      <c r="D67" s="4" t="s">
        <v>348</v>
      </c>
      <c r="E67" s="5" t="s">
        <v>388</v>
      </c>
      <c r="F67" s="4" t="s">
        <v>387</v>
      </c>
      <c r="G67" s="30" t="s">
        <v>129</v>
      </c>
      <c r="H67" s="5" t="s">
        <v>361</v>
      </c>
      <c r="I67" s="4">
        <v>7</v>
      </c>
      <c r="J67" s="4" t="str">
        <f t="shared" si="12"/>
        <v>PSA / GH / SMPA / 07 / 7</v>
      </c>
      <c r="K67" s="97" t="str">
        <f t="shared" si="13"/>
        <v>PSA / GH / SMPA / 07 / 7</v>
      </c>
    </row>
    <row r="68" spans="1:11" x14ac:dyDescent="0.2">
      <c r="A68" s="11">
        <v>8</v>
      </c>
      <c r="B68" s="4" t="s">
        <v>10</v>
      </c>
      <c r="C68" s="4" t="s">
        <v>303</v>
      </c>
      <c r="D68" s="4" t="s">
        <v>348</v>
      </c>
      <c r="E68" s="5" t="s">
        <v>388</v>
      </c>
      <c r="F68" s="4" t="s">
        <v>387</v>
      </c>
      <c r="G68" s="30" t="s">
        <v>129</v>
      </c>
      <c r="H68" s="5" t="s">
        <v>362</v>
      </c>
      <c r="I68" s="4">
        <v>8</v>
      </c>
      <c r="J68" s="4" t="str">
        <f t="shared" si="12"/>
        <v>PSA / GH / SMPA / 07 / 8</v>
      </c>
      <c r="K68" s="97" t="str">
        <f t="shared" si="13"/>
        <v>PSA / GH / SMPA / 07 / 8</v>
      </c>
    </row>
    <row r="69" spans="1:11" x14ac:dyDescent="0.2">
      <c r="A69" s="11">
        <v>9</v>
      </c>
      <c r="B69" s="4" t="s">
        <v>10</v>
      </c>
      <c r="C69" s="4" t="s">
        <v>303</v>
      </c>
      <c r="D69" s="4" t="s">
        <v>348</v>
      </c>
      <c r="E69" s="5" t="s">
        <v>388</v>
      </c>
      <c r="F69" s="4" t="s">
        <v>387</v>
      </c>
      <c r="G69" s="30" t="s">
        <v>129</v>
      </c>
      <c r="H69" s="5" t="s">
        <v>363</v>
      </c>
      <c r="I69" s="4">
        <v>9</v>
      </c>
      <c r="J69" s="4" t="str">
        <f t="shared" si="12"/>
        <v>PSA / GH / SMPA / 07 / 9</v>
      </c>
      <c r="K69" s="97" t="str">
        <f t="shared" si="13"/>
        <v>PSA / GH / SMPA / 07 / 9</v>
      </c>
    </row>
    <row r="70" spans="1:11" x14ac:dyDescent="0.2">
      <c r="A70" s="11">
        <v>10</v>
      </c>
      <c r="B70" s="4" t="s">
        <v>10</v>
      </c>
      <c r="C70" s="4" t="s">
        <v>303</v>
      </c>
      <c r="D70" s="4" t="s">
        <v>348</v>
      </c>
      <c r="E70" s="5" t="s">
        <v>388</v>
      </c>
      <c r="F70" s="4" t="s">
        <v>387</v>
      </c>
      <c r="G70" s="30" t="s">
        <v>129</v>
      </c>
      <c r="H70" s="5" t="s">
        <v>365</v>
      </c>
      <c r="I70" s="4">
        <v>10</v>
      </c>
      <c r="J70" s="4" t="str">
        <f t="shared" si="12"/>
        <v>PSA / GH / SMPA / 07 / 10</v>
      </c>
      <c r="K70" s="97" t="str">
        <f t="shared" si="13"/>
        <v>PSA / GH / SMPA / 07 / 10</v>
      </c>
    </row>
    <row r="71" spans="1:11" x14ac:dyDescent="0.2">
      <c r="A71" s="11">
        <v>11</v>
      </c>
      <c r="B71" s="4" t="s">
        <v>10</v>
      </c>
      <c r="C71" s="4" t="s">
        <v>303</v>
      </c>
      <c r="D71" s="4" t="s">
        <v>348</v>
      </c>
      <c r="E71" s="5" t="s">
        <v>388</v>
      </c>
      <c r="F71" s="4" t="s">
        <v>387</v>
      </c>
      <c r="G71" s="30" t="s">
        <v>129</v>
      </c>
      <c r="H71" s="5" t="s">
        <v>366</v>
      </c>
      <c r="I71" s="4">
        <v>11</v>
      </c>
      <c r="J71" s="4" t="str">
        <f t="shared" si="12"/>
        <v>PSA / GH / SMPA / 07 / 11</v>
      </c>
      <c r="K71" s="97" t="str">
        <f t="shared" si="13"/>
        <v>PSA / GH / SMPA / 07 / 11</v>
      </c>
    </row>
    <row r="72" spans="1:11" x14ac:dyDescent="0.2">
      <c r="A72" s="11">
        <v>12</v>
      </c>
      <c r="B72" s="4" t="s">
        <v>10</v>
      </c>
      <c r="C72" s="4" t="s">
        <v>303</v>
      </c>
      <c r="D72" s="4" t="s">
        <v>348</v>
      </c>
      <c r="E72" s="5" t="s">
        <v>388</v>
      </c>
      <c r="F72" s="4" t="s">
        <v>387</v>
      </c>
      <c r="G72" s="30" t="s">
        <v>129</v>
      </c>
      <c r="H72" s="5" t="s">
        <v>364</v>
      </c>
      <c r="I72" s="4">
        <v>12</v>
      </c>
      <c r="J72" s="4" t="str">
        <f t="shared" si="12"/>
        <v>PSA / GH / SMPA / 07 / 12</v>
      </c>
      <c r="K72" s="97" t="str">
        <f t="shared" si="13"/>
        <v>PSA / GH / SMPA / 07 / 12</v>
      </c>
    </row>
    <row r="73" spans="1:11" ht="7.5" customHeight="1" x14ac:dyDescent="0.2">
      <c r="A73" s="98"/>
      <c r="B73" s="99"/>
      <c r="C73" s="99"/>
      <c r="D73" s="99"/>
      <c r="E73" s="99"/>
      <c r="F73" s="99"/>
      <c r="G73" s="99"/>
      <c r="H73" s="99"/>
      <c r="I73" s="99"/>
      <c r="J73" s="99"/>
      <c r="K73" s="100"/>
    </row>
    <row r="74" spans="1:11" ht="46.5" customHeight="1" x14ac:dyDescent="0.2">
      <c r="A74" s="10" t="s">
        <v>0</v>
      </c>
      <c r="B74" s="60" t="s">
        <v>1</v>
      </c>
      <c r="C74" s="81" t="s">
        <v>303</v>
      </c>
      <c r="D74" s="60" t="s">
        <v>305</v>
      </c>
      <c r="E74" s="60" t="s">
        <v>302</v>
      </c>
      <c r="F74" s="84" t="s">
        <v>410</v>
      </c>
      <c r="G74" s="60" t="s">
        <v>288</v>
      </c>
      <c r="H74" s="60" t="s">
        <v>289</v>
      </c>
      <c r="I74" s="84" t="s">
        <v>411</v>
      </c>
      <c r="J74" s="196" t="s">
        <v>510</v>
      </c>
      <c r="K74" s="196" t="s">
        <v>511</v>
      </c>
    </row>
    <row r="75" spans="1:11" x14ac:dyDescent="0.2">
      <c r="A75" s="11">
        <v>1</v>
      </c>
      <c r="B75" s="4" t="s">
        <v>10</v>
      </c>
      <c r="C75" s="4" t="s">
        <v>303</v>
      </c>
      <c r="D75" s="4" t="s">
        <v>348</v>
      </c>
      <c r="E75" s="5" t="s">
        <v>367</v>
      </c>
      <c r="F75" s="4" t="s">
        <v>18</v>
      </c>
      <c r="G75" s="30" t="s">
        <v>92</v>
      </c>
      <c r="H75" s="5" t="s">
        <v>373</v>
      </c>
      <c r="I75" s="4">
        <v>1</v>
      </c>
      <c r="J75" s="4" t="str">
        <f>_xlfn.TEXTJOIN("",TRUE,B75,D75,F75,G75,I75)</f>
        <v>PSA / GH / SEC / 08 / 1</v>
      </c>
      <c r="K75" s="97" t="str">
        <f>_xlfn.TEXTJOIN("",FALSE,B75,D75,F75,G75,I75)</f>
        <v>PSA / GH / SEC / 08 / 1</v>
      </c>
    </row>
    <row r="76" spans="1:11" x14ac:dyDescent="0.2">
      <c r="A76" s="11">
        <v>2</v>
      </c>
      <c r="B76" s="4" t="s">
        <v>10</v>
      </c>
      <c r="C76" s="4" t="s">
        <v>303</v>
      </c>
      <c r="D76" s="4" t="s">
        <v>348</v>
      </c>
      <c r="E76" s="5" t="s">
        <v>367</v>
      </c>
      <c r="F76" s="4" t="s">
        <v>18</v>
      </c>
      <c r="G76" s="30" t="s">
        <v>92</v>
      </c>
      <c r="H76" s="5" t="s">
        <v>374</v>
      </c>
      <c r="I76" s="4">
        <v>2</v>
      </c>
      <c r="J76" s="4" t="str">
        <f t="shared" ref="J76:J86" si="14">_xlfn.TEXTJOIN("",TRUE,B76,D76,F76,G76,I76)</f>
        <v>PSA / GH / SEC / 08 / 2</v>
      </c>
      <c r="K76" s="97" t="str">
        <f t="shared" ref="K76:K86" si="15">_xlfn.TEXTJOIN("",FALSE,B76,D76,F76,G76,I76)</f>
        <v>PSA / GH / SEC / 08 / 2</v>
      </c>
    </row>
    <row r="77" spans="1:11" x14ac:dyDescent="0.2">
      <c r="A77" s="11">
        <v>3</v>
      </c>
      <c r="B77" s="4" t="s">
        <v>10</v>
      </c>
      <c r="C77" s="4" t="s">
        <v>303</v>
      </c>
      <c r="D77" s="4" t="s">
        <v>348</v>
      </c>
      <c r="E77" s="5" t="s">
        <v>367</v>
      </c>
      <c r="F77" s="4" t="s">
        <v>18</v>
      </c>
      <c r="G77" s="30" t="s">
        <v>92</v>
      </c>
      <c r="H77" s="5" t="s">
        <v>368</v>
      </c>
      <c r="I77" s="4">
        <v>3</v>
      </c>
      <c r="J77" s="4" t="str">
        <f t="shared" si="14"/>
        <v>PSA / GH / SEC / 08 / 3</v>
      </c>
      <c r="K77" s="97" t="str">
        <f t="shared" si="15"/>
        <v>PSA / GH / SEC / 08 / 3</v>
      </c>
    </row>
    <row r="78" spans="1:11" x14ac:dyDescent="0.2">
      <c r="A78" s="11">
        <v>4</v>
      </c>
      <c r="B78" s="4" t="s">
        <v>10</v>
      </c>
      <c r="C78" s="4" t="s">
        <v>303</v>
      </c>
      <c r="D78" s="4" t="s">
        <v>348</v>
      </c>
      <c r="E78" s="5" t="s">
        <v>367</v>
      </c>
      <c r="F78" s="4" t="s">
        <v>18</v>
      </c>
      <c r="G78" s="30" t="s">
        <v>92</v>
      </c>
      <c r="H78" s="5" t="s">
        <v>369</v>
      </c>
      <c r="I78" s="4">
        <v>4</v>
      </c>
      <c r="J78" s="4" t="str">
        <f t="shared" si="14"/>
        <v>PSA / GH / SEC / 08 / 4</v>
      </c>
      <c r="K78" s="97" t="str">
        <f t="shared" si="15"/>
        <v>PSA / GH / SEC / 08 / 4</v>
      </c>
    </row>
    <row r="79" spans="1:11" x14ac:dyDescent="0.2">
      <c r="A79" s="11">
        <v>5</v>
      </c>
      <c r="B79" s="4" t="s">
        <v>10</v>
      </c>
      <c r="C79" s="4" t="s">
        <v>303</v>
      </c>
      <c r="D79" s="4" t="s">
        <v>348</v>
      </c>
      <c r="E79" s="5" t="s">
        <v>367</v>
      </c>
      <c r="F79" s="4" t="s">
        <v>18</v>
      </c>
      <c r="G79" s="30" t="s">
        <v>92</v>
      </c>
      <c r="H79" s="5" t="s">
        <v>370</v>
      </c>
      <c r="I79" s="4">
        <v>5</v>
      </c>
      <c r="J79" s="4" t="str">
        <f t="shared" si="14"/>
        <v>PSA / GH / SEC / 08 / 5</v>
      </c>
      <c r="K79" s="97" t="str">
        <f t="shared" si="15"/>
        <v>PSA / GH / SEC / 08 / 5</v>
      </c>
    </row>
    <row r="80" spans="1:11" x14ac:dyDescent="0.2">
      <c r="A80" s="11">
        <v>6</v>
      </c>
      <c r="B80" s="4" t="s">
        <v>10</v>
      </c>
      <c r="C80" s="4" t="s">
        <v>303</v>
      </c>
      <c r="D80" s="4" t="s">
        <v>348</v>
      </c>
      <c r="E80" s="5" t="s">
        <v>367</v>
      </c>
      <c r="F80" s="4" t="s">
        <v>18</v>
      </c>
      <c r="G80" s="30" t="s">
        <v>92</v>
      </c>
      <c r="H80" s="5" t="s">
        <v>371</v>
      </c>
      <c r="I80" s="4">
        <v>6</v>
      </c>
      <c r="J80" s="4" t="str">
        <f t="shared" si="14"/>
        <v>PSA / GH / SEC / 08 / 6</v>
      </c>
      <c r="K80" s="97" t="str">
        <f t="shared" si="15"/>
        <v>PSA / GH / SEC / 08 / 6</v>
      </c>
    </row>
    <row r="81" spans="1:11" x14ac:dyDescent="0.2">
      <c r="A81" s="11">
        <v>7</v>
      </c>
      <c r="B81" s="4" t="s">
        <v>10</v>
      </c>
      <c r="C81" s="4" t="s">
        <v>303</v>
      </c>
      <c r="D81" s="4" t="s">
        <v>348</v>
      </c>
      <c r="E81" s="5" t="s">
        <v>367</v>
      </c>
      <c r="F81" s="4" t="s">
        <v>18</v>
      </c>
      <c r="G81" s="30" t="s">
        <v>92</v>
      </c>
      <c r="H81" s="5" t="s">
        <v>372</v>
      </c>
      <c r="I81" s="4">
        <v>7</v>
      </c>
      <c r="J81" s="4" t="str">
        <f t="shared" si="14"/>
        <v>PSA / GH / SEC / 08 / 7</v>
      </c>
      <c r="K81" s="97" t="str">
        <f t="shared" si="15"/>
        <v>PSA / GH / SEC / 08 / 7</v>
      </c>
    </row>
    <row r="82" spans="1:11" x14ac:dyDescent="0.2">
      <c r="A82" s="11">
        <v>8</v>
      </c>
      <c r="B82" s="4" t="s">
        <v>10</v>
      </c>
      <c r="C82" s="4" t="s">
        <v>303</v>
      </c>
      <c r="D82" s="4" t="s">
        <v>348</v>
      </c>
      <c r="E82" s="5" t="s">
        <v>367</v>
      </c>
      <c r="F82" s="4" t="s">
        <v>18</v>
      </c>
      <c r="G82" s="30" t="s">
        <v>92</v>
      </c>
      <c r="H82" s="5" t="s">
        <v>375</v>
      </c>
      <c r="I82" s="4">
        <v>8</v>
      </c>
      <c r="J82" s="4" t="str">
        <f t="shared" si="14"/>
        <v>PSA / GH / SEC / 08 / 8</v>
      </c>
      <c r="K82" s="97" t="str">
        <f t="shared" si="15"/>
        <v>PSA / GH / SEC / 08 / 8</v>
      </c>
    </row>
    <row r="83" spans="1:11" x14ac:dyDescent="0.2">
      <c r="A83" s="11">
        <v>9</v>
      </c>
      <c r="B83" s="4" t="s">
        <v>10</v>
      </c>
      <c r="C83" s="4" t="s">
        <v>303</v>
      </c>
      <c r="D83" s="4" t="s">
        <v>348</v>
      </c>
      <c r="E83" s="5" t="s">
        <v>367</v>
      </c>
      <c r="F83" s="4" t="s">
        <v>18</v>
      </c>
      <c r="G83" s="30" t="s">
        <v>92</v>
      </c>
      <c r="H83" s="5" t="s">
        <v>379</v>
      </c>
      <c r="I83" s="4">
        <v>9</v>
      </c>
      <c r="J83" s="4" t="str">
        <f t="shared" si="14"/>
        <v>PSA / GH / SEC / 08 / 9</v>
      </c>
      <c r="K83" s="97" t="str">
        <f t="shared" si="15"/>
        <v>PSA / GH / SEC / 08 / 9</v>
      </c>
    </row>
    <row r="84" spans="1:11" x14ac:dyDescent="0.2">
      <c r="A84" s="11">
        <v>10</v>
      </c>
      <c r="B84" s="4" t="s">
        <v>10</v>
      </c>
      <c r="C84" s="4" t="s">
        <v>303</v>
      </c>
      <c r="D84" s="4" t="s">
        <v>348</v>
      </c>
      <c r="E84" s="5" t="s">
        <v>367</v>
      </c>
      <c r="F84" s="4" t="s">
        <v>18</v>
      </c>
      <c r="G84" s="30" t="s">
        <v>92</v>
      </c>
      <c r="H84" s="5" t="s">
        <v>376</v>
      </c>
      <c r="I84" s="4">
        <v>10</v>
      </c>
      <c r="J84" s="4" t="str">
        <f t="shared" si="14"/>
        <v>PSA / GH / SEC / 08 / 10</v>
      </c>
      <c r="K84" s="97" t="str">
        <f t="shared" si="15"/>
        <v>PSA / GH / SEC / 08 / 10</v>
      </c>
    </row>
    <row r="85" spans="1:11" x14ac:dyDescent="0.2">
      <c r="A85" s="11">
        <v>11</v>
      </c>
      <c r="B85" s="4" t="s">
        <v>10</v>
      </c>
      <c r="C85" s="4" t="s">
        <v>303</v>
      </c>
      <c r="D85" s="4" t="s">
        <v>348</v>
      </c>
      <c r="E85" s="5" t="s">
        <v>367</v>
      </c>
      <c r="F85" s="4" t="s">
        <v>18</v>
      </c>
      <c r="G85" s="30" t="s">
        <v>92</v>
      </c>
      <c r="H85" s="5" t="s">
        <v>377</v>
      </c>
      <c r="I85" s="4">
        <v>11</v>
      </c>
      <c r="J85" s="4" t="str">
        <f t="shared" si="14"/>
        <v>PSA / GH / SEC / 08 / 11</v>
      </c>
      <c r="K85" s="97" t="str">
        <f t="shared" si="15"/>
        <v>PSA / GH / SEC / 08 / 11</v>
      </c>
    </row>
    <row r="86" spans="1:11" x14ac:dyDescent="0.2">
      <c r="A86" s="11">
        <v>12</v>
      </c>
      <c r="B86" s="4" t="s">
        <v>10</v>
      </c>
      <c r="C86" s="4" t="s">
        <v>303</v>
      </c>
      <c r="D86" s="4" t="s">
        <v>348</v>
      </c>
      <c r="E86" s="5" t="s">
        <v>367</v>
      </c>
      <c r="F86" s="4" t="s">
        <v>18</v>
      </c>
      <c r="G86" s="30" t="s">
        <v>92</v>
      </c>
      <c r="H86" s="5" t="s">
        <v>378</v>
      </c>
      <c r="I86" s="4">
        <v>12</v>
      </c>
      <c r="J86" s="4" t="str">
        <f t="shared" si="14"/>
        <v>PSA / GH / SEC / 08 / 12</v>
      </c>
      <c r="K86" s="97" t="str">
        <f t="shared" si="15"/>
        <v>PSA / GH / SEC / 08 / 12</v>
      </c>
    </row>
    <row r="87" spans="1:11" ht="9" customHeight="1" x14ac:dyDescent="0.2">
      <c r="A87" s="98"/>
      <c r="B87" s="99"/>
      <c r="C87" s="99"/>
      <c r="D87" s="99"/>
      <c r="E87" s="99"/>
      <c r="F87" s="99"/>
      <c r="G87" s="99"/>
      <c r="H87" s="99"/>
      <c r="I87" s="99"/>
      <c r="J87" s="99"/>
      <c r="K87" s="100"/>
    </row>
    <row r="89" spans="1:11" s="103" customFormat="1" ht="70.5" customHeight="1" x14ac:dyDescent="0.25">
      <c r="A89" s="202" t="s">
        <v>512</v>
      </c>
      <c r="B89" s="203"/>
      <c r="C89" s="203"/>
      <c r="D89" s="203"/>
      <c r="E89" s="203"/>
      <c r="F89" s="203"/>
      <c r="G89" s="203"/>
      <c r="H89" s="203"/>
      <c r="I89" s="203"/>
      <c r="J89" s="203"/>
      <c r="K89" s="204"/>
    </row>
    <row r="91" spans="1:11" ht="15.75" x14ac:dyDescent="0.2">
      <c r="A91" s="51" t="s">
        <v>24</v>
      </c>
      <c r="B91" s="1"/>
    </row>
    <row r="92" spans="1:11" ht="15.75" x14ac:dyDescent="0.2">
      <c r="A92" s="51" t="s">
        <v>25</v>
      </c>
      <c r="B92" s="1"/>
    </row>
    <row r="93" spans="1:11" ht="15.75" x14ac:dyDescent="0.2">
      <c r="A93" s="104" t="s">
        <v>449</v>
      </c>
      <c r="B93" s="104"/>
    </row>
    <row r="94" spans="1:11" ht="15.75" x14ac:dyDescent="0.25">
      <c r="A94" s="15" t="s">
        <v>488</v>
      </c>
    </row>
    <row r="95" spans="1:11" ht="15.75" x14ac:dyDescent="0.25">
      <c r="A95" s="15" t="s">
        <v>489</v>
      </c>
    </row>
    <row r="995" spans="2198:2199" ht="15.75" x14ac:dyDescent="0.2">
      <c r="CFN995" s="51" t="s">
        <v>24</v>
      </c>
      <c r="CFO995" s="1"/>
    </row>
    <row r="996" spans="2198:2199" ht="15.75" x14ac:dyDescent="0.2">
      <c r="CFN996" s="51" t="s">
        <v>25</v>
      </c>
      <c r="CFO996" s="1"/>
    </row>
    <row r="997" spans="2198:2199" ht="15.75" x14ac:dyDescent="0.2">
      <c r="CFN997" s="118" t="s">
        <v>196</v>
      </c>
      <c r="CFO997" s="118"/>
    </row>
    <row r="1737" spans="3612:3613" ht="15.75" x14ac:dyDescent="0.25">
      <c r="EHX1737" s="15" t="s">
        <v>24</v>
      </c>
      <c r="EHY1737" s="1"/>
    </row>
    <row r="1738" spans="3612:3613" ht="15.75" x14ac:dyDescent="0.25">
      <c r="EHX1738" s="15" t="s">
        <v>25</v>
      </c>
      <c r="EHY1738" s="1"/>
    </row>
    <row r="1739" spans="3612:3613" ht="15.75" x14ac:dyDescent="0.25">
      <c r="EHX1739" s="172" t="s">
        <v>196</v>
      </c>
      <c r="EHY1739" s="172"/>
    </row>
  </sheetData>
  <mergeCells count="12">
    <mergeCell ref="A52:K52"/>
    <mergeCell ref="A59:K59"/>
    <mergeCell ref="CFN997:CFO997"/>
    <mergeCell ref="EHX1739:EHY1739"/>
    <mergeCell ref="A89:K89"/>
    <mergeCell ref="A1:K1"/>
    <mergeCell ref="A2:K2"/>
    <mergeCell ref="A3:K3"/>
    <mergeCell ref="A27:K27"/>
    <mergeCell ref="A35:K35"/>
    <mergeCell ref="A11:K11"/>
    <mergeCell ref="A19:K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9E832-41A4-4277-93D6-9AD37DFFEB9E}">
  <dimension ref="A1:AEX298"/>
  <sheetViews>
    <sheetView zoomScale="89" zoomScaleNormal="89" workbookViewId="0">
      <selection activeCell="A12" sqref="A12"/>
    </sheetView>
  </sheetViews>
  <sheetFormatPr defaultRowHeight="14.25" x14ac:dyDescent="0.2"/>
  <cols>
    <col min="1" max="1" width="22.28515625" style="1" customWidth="1"/>
    <col min="2" max="2" width="22" style="1" customWidth="1"/>
    <col min="3" max="3" width="24.5703125" style="1" customWidth="1"/>
    <col min="4" max="4" width="32.140625" style="1" customWidth="1"/>
    <col min="5" max="5" width="31.140625" style="1" customWidth="1"/>
    <col min="6" max="6" width="23" style="1" bestFit="1" customWidth="1"/>
    <col min="7" max="7" width="32" style="1" customWidth="1"/>
    <col min="8" max="8" width="23.7109375" style="1" customWidth="1"/>
    <col min="9" max="9" width="26.7109375" style="1" customWidth="1"/>
    <col min="10" max="10" width="23.85546875" style="1" customWidth="1"/>
    <col min="11" max="11" width="27.28515625" style="1" customWidth="1"/>
    <col min="12" max="16384" width="9.140625" style="1"/>
  </cols>
  <sheetData>
    <row r="1" spans="1:8" ht="15.75" x14ac:dyDescent="0.25">
      <c r="A1" s="15" t="s">
        <v>490</v>
      </c>
    </row>
    <row r="2" spans="1:8" ht="15" x14ac:dyDescent="0.25">
      <c r="A2" s="173" t="s">
        <v>447</v>
      </c>
      <c r="B2" s="173"/>
      <c r="C2" s="173"/>
      <c r="D2" s="173"/>
      <c r="E2" s="173"/>
    </row>
    <row r="3" spans="1:8" ht="15" x14ac:dyDescent="0.2">
      <c r="A3" s="81" t="s">
        <v>416</v>
      </c>
      <c r="B3" s="81" t="s">
        <v>422</v>
      </c>
      <c r="C3" s="81" t="s">
        <v>417</v>
      </c>
      <c r="D3" s="81" t="s">
        <v>423</v>
      </c>
      <c r="E3" s="81" t="s">
        <v>461</v>
      </c>
      <c r="F3" s="83"/>
    </row>
    <row r="4" spans="1:8" ht="15" x14ac:dyDescent="0.2">
      <c r="A4" s="92" t="s">
        <v>418</v>
      </c>
      <c r="B4" s="92" t="s">
        <v>419</v>
      </c>
      <c r="C4" s="92" t="s">
        <v>424</v>
      </c>
      <c r="D4" s="93" t="s">
        <v>425</v>
      </c>
      <c r="E4" s="185" t="str">
        <f>_xlfn.TEXTJOIN("",TRUE,A5,B5,C5,D5)</f>
        <v>E051202</v>
      </c>
      <c r="F4" s="178"/>
      <c r="G4" s="205" t="s">
        <v>505</v>
      </c>
    </row>
    <row r="5" spans="1:8" ht="15" x14ac:dyDescent="0.2">
      <c r="A5" s="92" t="s">
        <v>418</v>
      </c>
      <c r="B5" s="93" t="s">
        <v>421</v>
      </c>
      <c r="C5" s="92">
        <v>12</v>
      </c>
      <c r="D5" s="93" t="s">
        <v>425</v>
      </c>
      <c r="E5" s="185"/>
      <c r="F5" s="178"/>
      <c r="G5" s="205"/>
    </row>
    <row r="6" spans="1:8" ht="8.25" customHeight="1" x14ac:dyDescent="0.2">
      <c r="A6" s="187"/>
      <c r="B6" s="187"/>
      <c r="C6" s="187"/>
      <c r="D6" s="187"/>
      <c r="E6" s="187"/>
    </row>
    <row r="7" spans="1:8" ht="15" customHeight="1" x14ac:dyDescent="0.2">
      <c r="A7" s="81" t="s">
        <v>416</v>
      </c>
      <c r="B7" s="81" t="s">
        <v>422</v>
      </c>
      <c r="C7" s="81" t="s">
        <v>417</v>
      </c>
      <c r="D7" s="81" t="s">
        <v>423</v>
      </c>
      <c r="E7" s="81" t="s">
        <v>461</v>
      </c>
    </row>
    <row r="8" spans="1:8" ht="15" customHeight="1" x14ac:dyDescent="0.2">
      <c r="A8" s="92" t="s">
        <v>418</v>
      </c>
      <c r="B8" s="92" t="s">
        <v>419</v>
      </c>
      <c r="C8" s="92" t="s">
        <v>424</v>
      </c>
      <c r="D8" s="93" t="s">
        <v>425</v>
      </c>
      <c r="E8" s="186" t="str">
        <f>_xlfn.TEXTJOIN("",FALSE,A9,B9,C9,D9)</f>
        <v>E051202</v>
      </c>
      <c r="F8" s="178"/>
      <c r="G8" s="205" t="s">
        <v>506</v>
      </c>
    </row>
    <row r="9" spans="1:8" ht="15" x14ac:dyDescent="0.2">
      <c r="A9" s="92" t="s">
        <v>418</v>
      </c>
      <c r="B9" s="93" t="s">
        <v>421</v>
      </c>
      <c r="C9" s="92">
        <v>12</v>
      </c>
      <c r="D9" s="93" t="s">
        <v>425</v>
      </c>
      <c r="E9" s="186"/>
      <c r="F9" s="178"/>
      <c r="G9" s="205"/>
    </row>
    <row r="11" spans="1:8" ht="100.5" customHeight="1" x14ac:dyDescent="0.2">
      <c r="A11" s="175" t="s">
        <v>508</v>
      </c>
      <c r="B11" s="176"/>
      <c r="C11" s="176"/>
      <c r="D11" s="176"/>
      <c r="E11" s="177"/>
    </row>
    <row r="14" spans="1:8" ht="47.25" customHeight="1" x14ac:dyDescent="0.2">
      <c r="A14" s="174" t="s">
        <v>491</v>
      </c>
      <c r="B14" s="174"/>
      <c r="C14" s="174"/>
      <c r="D14" s="174"/>
      <c r="E14" s="174"/>
      <c r="F14" s="174"/>
      <c r="G14" s="174"/>
      <c r="H14" s="174"/>
    </row>
    <row r="15" spans="1:8" ht="15.75" x14ac:dyDescent="0.2">
      <c r="A15" s="174" t="s">
        <v>448</v>
      </c>
      <c r="B15" s="174"/>
      <c r="C15" s="174"/>
      <c r="D15" s="174"/>
      <c r="E15" s="174"/>
      <c r="F15" s="174"/>
      <c r="G15" s="174"/>
      <c r="H15" s="174"/>
    </row>
    <row r="16" spans="1:8" ht="15" x14ac:dyDescent="0.25">
      <c r="A16" s="85" t="s">
        <v>427</v>
      </c>
      <c r="B16" s="85"/>
      <c r="C16" s="85" t="s">
        <v>428</v>
      </c>
      <c r="D16" s="85"/>
    </row>
    <row r="17" spans="1:11" ht="70.5" customHeight="1" x14ac:dyDescent="0.2">
      <c r="A17" s="81" t="s">
        <v>0</v>
      </c>
      <c r="B17" s="95" t="s">
        <v>450</v>
      </c>
      <c r="C17" s="81" t="s">
        <v>416</v>
      </c>
      <c r="D17" s="95" t="s">
        <v>452</v>
      </c>
      <c r="E17" s="81" t="s">
        <v>422</v>
      </c>
      <c r="F17" s="95" t="s">
        <v>454</v>
      </c>
      <c r="G17" s="81" t="s">
        <v>417</v>
      </c>
      <c r="H17" s="94" t="s">
        <v>423</v>
      </c>
      <c r="I17" s="94" t="s">
        <v>492</v>
      </c>
      <c r="J17" s="106" t="s">
        <v>493</v>
      </c>
      <c r="K17" s="84" t="s">
        <v>446</v>
      </c>
    </row>
    <row r="18" spans="1:11" ht="15" customHeight="1" x14ac:dyDescent="0.2">
      <c r="A18" s="92">
        <v>1</v>
      </c>
      <c r="B18" s="182" t="s">
        <v>451</v>
      </c>
      <c r="C18" s="92" t="s">
        <v>418</v>
      </c>
      <c r="D18" s="182" t="s">
        <v>453</v>
      </c>
      <c r="E18" s="93" t="s">
        <v>421</v>
      </c>
      <c r="F18" s="182" t="s">
        <v>457</v>
      </c>
      <c r="G18" s="93" t="s">
        <v>426</v>
      </c>
      <c r="H18" s="93" t="s">
        <v>432</v>
      </c>
      <c r="I18" s="61" t="str">
        <f>_xlfn.TEXTJOIN("",TRUE,C18,E18,G18,H18)</f>
        <v>E050101 A</v>
      </c>
      <c r="J18" s="61" t="str">
        <f>_xlfn.TEXTJOIN("",FALSE,C18,E18,G18,H18)</f>
        <v>E050101 A</v>
      </c>
      <c r="K18" s="179">
        <v>9</v>
      </c>
    </row>
    <row r="19" spans="1:11" ht="15" customHeight="1" x14ac:dyDescent="0.2">
      <c r="A19" s="92">
        <v>2</v>
      </c>
      <c r="B19" s="183"/>
      <c r="C19" s="92" t="s">
        <v>418</v>
      </c>
      <c r="D19" s="183"/>
      <c r="E19" s="93" t="s">
        <v>421</v>
      </c>
      <c r="F19" s="183"/>
      <c r="G19" s="93" t="s">
        <v>426</v>
      </c>
      <c r="H19" s="93" t="s">
        <v>433</v>
      </c>
      <c r="I19" s="61" t="str">
        <f t="shared" ref="I19:I58" si="0">_xlfn.TEXTJOIN("",TRUE,C19,E19,G19,H19)</f>
        <v>E050101 B</v>
      </c>
      <c r="J19" s="61" t="str">
        <f>_xlfn.TEXTJOIN("",FALSE,C19,E19,G19,H19)</f>
        <v>E050101 B</v>
      </c>
      <c r="K19" s="180"/>
    </row>
    <row r="20" spans="1:11" ht="15" customHeight="1" x14ac:dyDescent="0.2">
      <c r="A20" s="92">
        <v>3</v>
      </c>
      <c r="B20" s="183"/>
      <c r="C20" s="92" t="s">
        <v>418</v>
      </c>
      <c r="D20" s="183"/>
      <c r="E20" s="93" t="s">
        <v>421</v>
      </c>
      <c r="F20" s="183"/>
      <c r="G20" s="93" t="s">
        <v>426</v>
      </c>
      <c r="H20" s="93" t="s">
        <v>438</v>
      </c>
      <c r="I20" s="61" t="str">
        <f t="shared" si="0"/>
        <v>E050102 A</v>
      </c>
      <c r="J20" s="61" t="str">
        <f t="shared" ref="J20:J58" si="1">_xlfn.TEXTJOIN("",FALSE,C20,E20,G20,H20)</f>
        <v>E050102 A</v>
      </c>
      <c r="K20" s="180"/>
    </row>
    <row r="21" spans="1:11" ht="15" customHeight="1" x14ac:dyDescent="0.2">
      <c r="A21" s="92">
        <v>4</v>
      </c>
      <c r="B21" s="183"/>
      <c r="C21" s="92" t="s">
        <v>418</v>
      </c>
      <c r="D21" s="183"/>
      <c r="E21" s="93" t="s">
        <v>421</v>
      </c>
      <c r="F21" s="183"/>
      <c r="G21" s="93" t="s">
        <v>426</v>
      </c>
      <c r="H21" s="93" t="s">
        <v>439</v>
      </c>
      <c r="I21" s="61" t="str">
        <f t="shared" si="0"/>
        <v>E050102 B</v>
      </c>
      <c r="J21" s="61" t="str">
        <f t="shared" si="1"/>
        <v>E050102 B</v>
      </c>
      <c r="K21" s="180"/>
    </row>
    <row r="22" spans="1:11" ht="15" customHeight="1" x14ac:dyDescent="0.2">
      <c r="A22" s="92">
        <v>5</v>
      </c>
      <c r="B22" s="183"/>
      <c r="C22" s="92" t="s">
        <v>418</v>
      </c>
      <c r="D22" s="183"/>
      <c r="E22" s="93" t="s">
        <v>421</v>
      </c>
      <c r="F22" s="183"/>
      <c r="G22" s="93" t="s">
        <v>426</v>
      </c>
      <c r="H22" s="93" t="s">
        <v>420</v>
      </c>
      <c r="I22" s="61" t="str">
        <f t="shared" si="0"/>
        <v>E050103</v>
      </c>
      <c r="J22" s="61" t="str">
        <f t="shared" si="1"/>
        <v>E050103</v>
      </c>
      <c r="K22" s="180"/>
    </row>
    <row r="23" spans="1:11" ht="15" customHeight="1" x14ac:dyDescent="0.2">
      <c r="A23" s="92">
        <v>6</v>
      </c>
      <c r="B23" s="183"/>
      <c r="C23" s="92" t="s">
        <v>418</v>
      </c>
      <c r="D23" s="183"/>
      <c r="E23" s="93" t="s">
        <v>421</v>
      </c>
      <c r="F23" s="183"/>
      <c r="G23" s="93" t="s">
        <v>426</v>
      </c>
      <c r="H23" s="93" t="s">
        <v>440</v>
      </c>
      <c r="I23" s="61" t="str">
        <f t="shared" si="0"/>
        <v>E050104 A</v>
      </c>
      <c r="J23" s="61" t="str">
        <f t="shared" si="1"/>
        <v>E050104 A</v>
      </c>
      <c r="K23" s="180"/>
    </row>
    <row r="24" spans="1:11" ht="15" customHeight="1" x14ac:dyDescent="0.2">
      <c r="A24" s="92">
        <v>7</v>
      </c>
      <c r="B24" s="183"/>
      <c r="C24" s="92" t="s">
        <v>418</v>
      </c>
      <c r="D24" s="183"/>
      <c r="E24" s="93" t="s">
        <v>421</v>
      </c>
      <c r="F24" s="183"/>
      <c r="G24" s="93" t="s">
        <v>426</v>
      </c>
      <c r="H24" s="93" t="s">
        <v>441</v>
      </c>
      <c r="I24" s="61" t="str">
        <f t="shared" si="0"/>
        <v>E050104 B</v>
      </c>
      <c r="J24" s="61" t="str">
        <f t="shared" si="1"/>
        <v>E050104 B</v>
      </c>
      <c r="K24" s="180"/>
    </row>
    <row r="25" spans="1:11" ht="15" customHeight="1" x14ac:dyDescent="0.2">
      <c r="A25" s="92">
        <v>8</v>
      </c>
      <c r="B25" s="183"/>
      <c r="C25" s="92" t="s">
        <v>418</v>
      </c>
      <c r="D25" s="183"/>
      <c r="E25" s="93" t="s">
        <v>421</v>
      </c>
      <c r="F25" s="183"/>
      <c r="G25" s="93" t="s">
        <v>426</v>
      </c>
      <c r="H25" s="93" t="s">
        <v>421</v>
      </c>
      <c r="I25" s="61" t="str">
        <f t="shared" si="0"/>
        <v>E050105</v>
      </c>
      <c r="J25" s="61" t="str">
        <f t="shared" si="1"/>
        <v>E050105</v>
      </c>
      <c r="K25" s="180"/>
    </row>
    <row r="26" spans="1:11" ht="15" customHeight="1" x14ac:dyDescent="0.2">
      <c r="A26" s="92">
        <v>9</v>
      </c>
      <c r="B26" s="183"/>
      <c r="C26" s="92" t="s">
        <v>418</v>
      </c>
      <c r="D26" s="183"/>
      <c r="E26" s="93" t="s">
        <v>421</v>
      </c>
      <c r="F26" s="184"/>
      <c r="G26" s="93" t="s">
        <v>426</v>
      </c>
      <c r="H26" s="93" t="s">
        <v>429</v>
      </c>
      <c r="I26" s="61" t="str">
        <f t="shared" si="0"/>
        <v>E050106</v>
      </c>
      <c r="J26" s="61" t="str">
        <f t="shared" si="1"/>
        <v>E050106</v>
      </c>
      <c r="K26" s="181"/>
    </row>
    <row r="27" spans="1:11" ht="15.75" customHeight="1" x14ac:dyDescent="0.2">
      <c r="A27" s="92">
        <v>10</v>
      </c>
      <c r="B27" s="183"/>
      <c r="C27" s="92" t="s">
        <v>418</v>
      </c>
      <c r="D27" s="183"/>
      <c r="E27" s="93" t="s">
        <v>421</v>
      </c>
      <c r="F27" s="182" t="s">
        <v>458</v>
      </c>
      <c r="G27" s="93" t="s">
        <v>425</v>
      </c>
      <c r="H27" s="93" t="s">
        <v>426</v>
      </c>
      <c r="I27" s="61" t="str">
        <f t="shared" si="0"/>
        <v>E050201</v>
      </c>
      <c r="J27" s="61" t="str">
        <f t="shared" si="1"/>
        <v>E050201</v>
      </c>
      <c r="K27" s="179">
        <v>5</v>
      </c>
    </row>
    <row r="28" spans="1:11" ht="15.75" customHeight="1" x14ac:dyDescent="0.2">
      <c r="A28" s="92">
        <v>11</v>
      </c>
      <c r="B28" s="183"/>
      <c r="C28" s="92" t="s">
        <v>418</v>
      </c>
      <c r="D28" s="183"/>
      <c r="E28" s="93" t="s">
        <v>421</v>
      </c>
      <c r="F28" s="183"/>
      <c r="G28" s="93" t="s">
        <v>425</v>
      </c>
      <c r="H28" s="93" t="s">
        <v>425</v>
      </c>
      <c r="I28" s="61" t="str">
        <f t="shared" si="0"/>
        <v>E050202</v>
      </c>
      <c r="J28" s="61" t="str">
        <f t="shared" si="1"/>
        <v>E050202</v>
      </c>
      <c r="K28" s="180"/>
    </row>
    <row r="29" spans="1:11" ht="15.75" customHeight="1" x14ac:dyDescent="0.2">
      <c r="A29" s="92">
        <v>12</v>
      </c>
      <c r="B29" s="183"/>
      <c r="C29" s="92" t="s">
        <v>418</v>
      </c>
      <c r="D29" s="183"/>
      <c r="E29" s="93" t="s">
        <v>421</v>
      </c>
      <c r="F29" s="183"/>
      <c r="G29" s="93" t="s">
        <v>425</v>
      </c>
      <c r="H29" s="93" t="s">
        <v>420</v>
      </c>
      <c r="I29" s="61" t="str">
        <f t="shared" si="0"/>
        <v>E050203</v>
      </c>
      <c r="J29" s="61" t="str">
        <f t="shared" si="1"/>
        <v>E050203</v>
      </c>
      <c r="K29" s="180"/>
    </row>
    <row r="30" spans="1:11" ht="15.75" customHeight="1" x14ac:dyDescent="0.2">
      <c r="A30" s="92">
        <v>13</v>
      </c>
      <c r="B30" s="183"/>
      <c r="C30" s="92" t="s">
        <v>418</v>
      </c>
      <c r="D30" s="183"/>
      <c r="E30" s="93" t="s">
        <v>421</v>
      </c>
      <c r="F30" s="183"/>
      <c r="G30" s="93" t="s">
        <v>425</v>
      </c>
      <c r="H30" s="93" t="s">
        <v>431</v>
      </c>
      <c r="I30" s="61" t="str">
        <f t="shared" si="0"/>
        <v>E050204</v>
      </c>
      <c r="J30" s="61" t="str">
        <f t="shared" si="1"/>
        <v>E050204</v>
      </c>
      <c r="K30" s="180"/>
    </row>
    <row r="31" spans="1:11" ht="15.75" customHeight="1" x14ac:dyDescent="0.2">
      <c r="A31" s="92">
        <v>14</v>
      </c>
      <c r="B31" s="183"/>
      <c r="C31" s="92" t="s">
        <v>418</v>
      </c>
      <c r="D31" s="183"/>
      <c r="E31" s="93" t="s">
        <v>421</v>
      </c>
      <c r="F31" s="184"/>
      <c r="G31" s="93" t="s">
        <v>425</v>
      </c>
      <c r="H31" s="93" t="s">
        <v>421</v>
      </c>
      <c r="I31" s="61" t="str">
        <f t="shared" si="0"/>
        <v>E050205</v>
      </c>
      <c r="J31" s="61" t="str">
        <f t="shared" si="1"/>
        <v>E050205</v>
      </c>
      <c r="K31" s="181"/>
    </row>
    <row r="32" spans="1:11" ht="15.75" customHeight="1" x14ac:dyDescent="0.2">
      <c r="A32" s="92">
        <v>15</v>
      </c>
      <c r="B32" s="183"/>
      <c r="C32" s="92" t="s">
        <v>418</v>
      </c>
      <c r="D32" s="183"/>
      <c r="E32" s="93" t="s">
        <v>421</v>
      </c>
      <c r="F32" s="182" t="s">
        <v>456</v>
      </c>
      <c r="G32" s="93" t="s">
        <v>420</v>
      </c>
      <c r="H32" s="93" t="s">
        <v>426</v>
      </c>
      <c r="I32" s="61" t="str">
        <f t="shared" si="0"/>
        <v>E050301</v>
      </c>
      <c r="J32" s="61" t="str">
        <f t="shared" si="1"/>
        <v>E050301</v>
      </c>
      <c r="K32" s="179">
        <v>10</v>
      </c>
    </row>
    <row r="33" spans="1:11" ht="15.75" customHeight="1" x14ac:dyDescent="0.2">
      <c r="A33" s="92">
        <v>16</v>
      </c>
      <c r="B33" s="183"/>
      <c r="C33" s="92" t="s">
        <v>418</v>
      </c>
      <c r="D33" s="183"/>
      <c r="E33" s="93" t="s">
        <v>421</v>
      </c>
      <c r="F33" s="183"/>
      <c r="G33" s="93" t="s">
        <v>420</v>
      </c>
      <c r="H33" s="93" t="s">
        <v>425</v>
      </c>
      <c r="I33" s="61" t="str">
        <f t="shared" si="0"/>
        <v>E050302</v>
      </c>
      <c r="J33" s="61" t="str">
        <f t="shared" si="1"/>
        <v>E050302</v>
      </c>
      <c r="K33" s="180"/>
    </row>
    <row r="34" spans="1:11" ht="15.75" customHeight="1" x14ac:dyDescent="0.2">
      <c r="A34" s="92">
        <v>17</v>
      </c>
      <c r="B34" s="183"/>
      <c r="C34" s="92" t="s">
        <v>418</v>
      </c>
      <c r="D34" s="183"/>
      <c r="E34" s="93" t="s">
        <v>421</v>
      </c>
      <c r="F34" s="183"/>
      <c r="G34" s="93" t="s">
        <v>420</v>
      </c>
      <c r="H34" s="93" t="s">
        <v>420</v>
      </c>
      <c r="I34" s="61" t="str">
        <f t="shared" si="0"/>
        <v>E050303</v>
      </c>
      <c r="J34" s="61" t="str">
        <f t="shared" si="1"/>
        <v>E050303</v>
      </c>
      <c r="K34" s="180"/>
    </row>
    <row r="35" spans="1:11" ht="15.75" customHeight="1" x14ac:dyDescent="0.2">
      <c r="A35" s="92">
        <v>18</v>
      </c>
      <c r="B35" s="183"/>
      <c r="C35" s="92" t="s">
        <v>418</v>
      </c>
      <c r="D35" s="183"/>
      <c r="E35" s="93" t="s">
        <v>421</v>
      </c>
      <c r="F35" s="183"/>
      <c r="G35" s="93" t="s">
        <v>420</v>
      </c>
      <c r="H35" s="93" t="s">
        <v>431</v>
      </c>
      <c r="I35" s="61" t="str">
        <f t="shared" si="0"/>
        <v>E050304</v>
      </c>
      <c r="J35" s="61" t="str">
        <f t="shared" si="1"/>
        <v>E050304</v>
      </c>
      <c r="K35" s="180"/>
    </row>
    <row r="36" spans="1:11" ht="15.75" customHeight="1" x14ac:dyDescent="0.2">
      <c r="A36" s="92">
        <v>19</v>
      </c>
      <c r="B36" s="183"/>
      <c r="C36" s="92" t="s">
        <v>418</v>
      </c>
      <c r="D36" s="183"/>
      <c r="E36" s="93" t="s">
        <v>421</v>
      </c>
      <c r="F36" s="183"/>
      <c r="G36" s="93" t="s">
        <v>420</v>
      </c>
      <c r="H36" s="93" t="s">
        <v>442</v>
      </c>
      <c r="I36" s="61" t="str">
        <f t="shared" si="0"/>
        <v>E050305 A</v>
      </c>
      <c r="J36" s="61" t="str">
        <f t="shared" si="1"/>
        <v>E050305 A</v>
      </c>
      <c r="K36" s="180"/>
    </row>
    <row r="37" spans="1:11" ht="15.75" customHeight="1" x14ac:dyDescent="0.2">
      <c r="A37" s="92">
        <v>20</v>
      </c>
      <c r="B37" s="183"/>
      <c r="C37" s="92" t="s">
        <v>418</v>
      </c>
      <c r="D37" s="183"/>
      <c r="E37" s="93" t="s">
        <v>421</v>
      </c>
      <c r="F37" s="183"/>
      <c r="G37" s="93" t="s">
        <v>420</v>
      </c>
      <c r="H37" s="93" t="s">
        <v>443</v>
      </c>
      <c r="I37" s="61" t="str">
        <f t="shared" si="0"/>
        <v>E050305 B</v>
      </c>
      <c r="J37" s="61" t="str">
        <f t="shared" si="1"/>
        <v>E050305 B</v>
      </c>
      <c r="K37" s="180"/>
    </row>
    <row r="38" spans="1:11" ht="15.75" customHeight="1" x14ac:dyDescent="0.2">
      <c r="A38" s="92">
        <v>21</v>
      </c>
      <c r="B38" s="183"/>
      <c r="C38" s="92" t="s">
        <v>418</v>
      </c>
      <c r="D38" s="183"/>
      <c r="E38" s="93" t="s">
        <v>421</v>
      </c>
      <c r="F38" s="183"/>
      <c r="G38" s="93" t="s">
        <v>420</v>
      </c>
      <c r="H38" s="93" t="s">
        <v>429</v>
      </c>
      <c r="I38" s="61" t="str">
        <f t="shared" si="0"/>
        <v>E050306</v>
      </c>
      <c r="J38" s="61" t="str">
        <f t="shared" si="1"/>
        <v>E050306</v>
      </c>
      <c r="K38" s="180"/>
    </row>
    <row r="39" spans="1:11" ht="15.75" customHeight="1" x14ac:dyDescent="0.2">
      <c r="A39" s="92">
        <v>22</v>
      </c>
      <c r="B39" s="183"/>
      <c r="C39" s="92" t="s">
        <v>418</v>
      </c>
      <c r="D39" s="183"/>
      <c r="E39" s="93" t="s">
        <v>421</v>
      </c>
      <c r="F39" s="183"/>
      <c r="G39" s="93" t="s">
        <v>420</v>
      </c>
      <c r="H39" s="93" t="s">
        <v>430</v>
      </c>
      <c r="I39" s="61" t="str">
        <f t="shared" si="0"/>
        <v>E050307</v>
      </c>
      <c r="J39" s="61" t="str">
        <f t="shared" si="1"/>
        <v>E050307</v>
      </c>
      <c r="K39" s="180"/>
    </row>
    <row r="40" spans="1:11" ht="15.75" customHeight="1" x14ac:dyDescent="0.2">
      <c r="A40" s="92">
        <v>0</v>
      </c>
      <c r="B40" s="183"/>
      <c r="C40" s="92" t="s">
        <v>418</v>
      </c>
      <c r="D40" s="183"/>
      <c r="E40" s="93" t="s">
        <v>421</v>
      </c>
      <c r="F40" s="183"/>
      <c r="G40" s="93" t="s">
        <v>420</v>
      </c>
      <c r="H40" s="93" t="s">
        <v>444</v>
      </c>
      <c r="I40" s="61" t="str">
        <f t="shared" si="0"/>
        <v>E050308 A</v>
      </c>
      <c r="J40" s="61" t="str">
        <f t="shared" si="1"/>
        <v>E050308 A</v>
      </c>
      <c r="K40" s="180"/>
    </row>
    <row r="41" spans="1:11" ht="15.75" customHeight="1" x14ac:dyDescent="0.2">
      <c r="A41" s="92">
        <v>24</v>
      </c>
      <c r="B41" s="183"/>
      <c r="C41" s="92" t="s">
        <v>418</v>
      </c>
      <c r="D41" s="183"/>
      <c r="E41" s="93" t="s">
        <v>421</v>
      </c>
      <c r="F41" s="184"/>
      <c r="G41" s="93" t="s">
        <v>420</v>
      </c>
      <c r="H41" s="93" t="s">
        <v>445</v>
      </c>
      <c r="I41" s="61" t="str">
        <f t="shared" si="0"/>
        <v>E050308 B</v>
      </c>
      <c r="J41" s="61" t="str">
        <f t="shared" si="1"/>
        <v>E050308 B</v>
      </c>
      <c r="K41" s="181"/>
    </row>
    <row r="42" spans="1:11" ht="15.75" customHeight="1" x14ac:dyDescent="0.2">
      <c r="A42" s="92">
        <v>25</v>
      </c>
      <c r="B42" s="183"/>
      <c r="C42" s="92" t="s">
        <v>418</v>
      </c>
      <c r="D42" s="183"/>
      <c r="E42" s="93" t="s">
        <v>421</v>
      </c>
      <c r="F42" s="182" t="s">
        <v>455</v>
      </c>
      <c r="G42" s="93" t="s">
        <v>431</v>
      </c>
      <c r="H42" s="93" t="s">
        <v>432</v>
      </c>
      <c r="I42" s="61" t="str">
        <f t="shared" si="0"/>
        <v>E050401 A</v>
      </c>
      <c r="J42" s="61" t="str">
        <f t="shared" si="1"/>
        <v>E050401 A</v>
      </c>
      <c r="K42" s="179">
        <v>8</v>
      </c>
    </row>
    <row r="43" spans="1:11" ht="15.75" customHeight="1" x14ac:dyDescent="0.2">
      <c r="A43" s="92">
        <v>26</v>
      </c>
      <c r="B43" s="183"/>
      <c r="C43" s="92" t="s">
        <v>418</v>
      </c>
      <c r="D43" s="183"/>
      <c r="E43" s="93" t="s">
        <v>421</v>
      </c>
      <c r="F43" s="183"/>
      <c r="G43" s="93" t="s">
        <v>431</v>
      </c>
      <c r="H43" s="93" t="s">
        <v>433</v>
      </c>
      <c r="I43" s="61" t="str">
        <f t="shared" si="0"/>
        <v>E050401 B</v>
      </c>
      <c r="J43" s="61" t="str">
        <f t="shared" si="1"/>
        <v>E050401 B</v>
      </c>
      <c r="K43" s="180"/>
    </row>
    <row r="44" spans="1:11" ht="15.75" customHeight="1" x14ac:dyDescent="0.2">
      <c r="A44" s="92">
        <v>27</v>
      </c>
      <c r="B44" s="183"/>
      <c r="C44" s="92" t="s">
        <v>418</v>
      </c>
      <c r="D44" s="183"/>
      <c r="E44" s="93" t="s">
        <v>421</v>
      </c>
      <c r="F44" s="183"/>
      <c r="G44" s="93" t="s">
        <v>431</v>
      </c>
      <c r="H44" s="93" t="s">
        <v>425</v>
      </c>
      <c r="I44" s="61" t="str">
        <f t="shared" si="0"/>
        <v>E050402</v>
      </c>
      <c r="J44" s="61" t="str">
        <f t="shared" si="1"/>
        <v>E050402</v>
      </c>
      <c r="K44" s="180"/>
    </row>
    <row r="45" spans="1:11" ht="15.75" customHeight="1" x14ac:dyDescent="0.2">
      <c r="A45" s="92">
        <v>28</v>
      </c>
      <c r="B45" s="183"/>
      <c r="C45" s="92" t="s">
        <v>418</v>
      </c>
      <c r="D45" s="183"/>
      <c r="E45" s="93" t="s">
        <v>421</v>
      </c>
      <c r="F45" s="183"/>
      <c r="G45" s="93" t="s">
        <v>431</v>
      </c>
      <c r="H45" s="93" t="s">
        <v>434</v>
      </c>
      <c r="I45" s="61" t="str">
        <f t="shared" si="0"/>
        <v>E050403 A</v>
      </c>
      <c r="J45" s="61" t="str">
        <f t="shared" si="1"/>
        <v>E050403 A</v>
      </c>
      <c r="K45" s="180"/>
    </row>
    <row r="46" spans="1:11" ht="15.75" customHeight="1" x14ac:dyDescent="0.2">
      <c r="A46" s="92">
        <v>29</v>
      </c>
      <c r="B46" s="183"/>
      <c r="C46" s="92" t="s">
        <v>418</v>
      </c>
      <c r="D46" s="183"/>
      <c r="E46" s="93" t="s">
        <v>421</v>
      </c>
      <c r="F46" s="183"/>
      <c r="G46" s="93" t="s">
        <v>431</v>
      </c>
      <c r="H46" s="93" t="s">
        <v>435</v>
      </c>
      <c r="I46" s="61" t="str">
        <f t="shared" si="0"/>
        <v>E050403 B</v>
      </c>
      <c r="J46" s="61" t="str">
        <f t="shared" si="1"/>
        <v>E050403 B</v>
      </c>
      <c r="K46" s="180"/>
    </row>
    <row r="47" spans="1:11" ht="15.75" customHeight="1" x14ac:dyDescent="0.2">
      <c r="A47" s="92">
        <v>30</v>
      </c>
      <c r="B47" s="183"/>
      <c r="C47" s="92" t="s">
        <v>418</v>
      </c>
      <c r="D47" s="183"/>
      <c r="E47" s="93" t="s">
        <v>421</v>
      </c>
      <c r="F47" s="183"/>
      <c r="G47" s="93" t="s">
        <v>431</v>
      </c>
      <c r="H47" s="93" t="s">
        <v>431</v>
      </c>
      <c r="I47" s="61" t="str">
        <f t="shared" si="0"/>
        <v>E050404</v>
      </c>
      <c r="J47" s="61" t="str">
        <f t="shared" si="1"/>
        <v>E050404</v>
      </c>
      <c r="K47" s="180"/>
    </row>
    <row r="48" spans="1:11" ht="15.75" customHeight="1" x14ac:dyDescent="0.2">
      <c r="A48" s="92">
        <v>31</v>
      </c>
      <c r="B48" s="183"/>
      <c r="C48" s="92" t="s">
        <v>418</v>
      </c>
      <c r="D48" s="183"/>
      <c r="E48" s="93" t="s">
        <v>421</v>
      </c>
      <c r="F48" s="183"/>
      <c r="G48" s="93" t="s">
        <v>431</v>
      </c>
      <c r="H48" s="93" t="s">
        <v>421</v>
      </c>
      <c r="I48" s="61" t="str">
        <f t="shared" si="0"/>
        <v>E050405</v>
      </c>
      <c r="J48" s="61" t="str">
        <f t="shared" si="1"/>
        <v>E050405</v>
      </c>
      <c r="K48" s="180"/>
    </row>
    <row r="49" spans="1:11" ht="15.75" customHeight="1" x14ac:dyDescent="0.2">
      <c r="A49" s="92">
        <v>32</v>
      </c>
      <c r="B49" s="183"/>
      <c r="C49" s="92" t="s">
        <v>418</v>
      </c>
      <c r="D49" s="183"/>
      <c r="E49" s="93" t="s">
        <v>421</v>
      </c>
      <c r="F49" s="184"/>
      <c r="G49" s="93" t="s">
        <v>431</v>
      </c>
      <c r="H49" s="93" t="s">
        <v>429</v>
      </c>
      <c r="I49" s="61" t="str">
        <f t="shared" si="0"/>
        <v>E050406</v>
      </c>
      <c r="J49" s="61" t="str">
        <f t="shared" si="1"/>
        <v>E050406</v>
      </c>
      <c r="K49" s="181"/>
    </row>
    <row r="50" spans="1:11" ht="15.75" customHeight="1" x14ac:dyDescent="0.2">
      <c r="A50" s="92">
        <v>33</v>
      </c>
      <c r="B50" s="183"/>
      <c r="C50" s="92" t="s">
        <v>418</v>
      </c>
      <c r="D50" s="183"/>
      <c r="E50" s="93" t="s">
        <v>421</v>
      </c>
      <c r="F50" s="182" t="s">
        <v>459</v>
      </c>
      <c r="G50" s="93" t="s">
        <v>421</v>
      </c>
      <c r="H50" s="93" t="s">
        <v>432</v>
      </c>
      <c r="I50" s="61" t="str">
        <f t="shared" si="0"/>
        <v>E050501 A</v>
      </c>
      <c r="J50" s="61" t="str">
        <f t="shared" si="1"/>
        <v>E050501 A</v>
      </c>
      <c r="K50" s="179">
        <v>9</v>
      </c>
    </row>
    <row r="51" spans="1:11" ht="15.75" customHeight="1" x14ac:dyDescent="0.2">
      <c r="A51" s="92">
        <v>34</v>
      </c>
      <c r="B51" s="183"/>
      <c r="C51" s="92" t="s">
        <v>418</v>
      </c>
      <c r="D51" s="183"/>
      <c r="E51" s="93" t="s">
        <v>421</v>
      </c>
      <c r="F51" s="183"/>
      <c r="G51" s="93" t="s">
        <v>421</v>
      </c>
      <c r="H51" s="93" t="s">
        <v>433</v>
      </c>
      <c r="I51" s="61" t="str">
        <f t="shared" si="0"/>
        <v>E050501 B</v>
      </c>
      <c r="J51" s="61" t="str">
        <f t="shared" si="1"/>
        <v>E050501 B</v>
      </c>
      <c r="K51" s="180"/>
    </row>
    <row r="52" spans="1:11" ht="15.75" customHeight="1" x14ac:dyDescent="0.2">
      <c r="A52" s="92">
        <v>35</v>
      </c>
      <c r="B52" s="183"/>
      <c r="C52" s="92" t="s">
        <v>418</v>
      </c>
      <c r="D52" s="183"/>
      <c r="E52" s="93" t="s">
        <v>421</v>
      </c>
      <c r="F52" s="183"/>
      <c r="G52" s="93" t="s">
        <v>421</v>
      </c>
      <c r="H52" s="93" t="s">
        <v>425</v>
      </c>
      <c r="I52" s="61" t="str">
        <f t="shared" si="0"/>
        <v>E050502</v>
      </c>
      <c r="J52" s="61" t="str">
        <f t="shared" si="1"/>
        <v>E050502</v>
      </c>
      <c r="K52" s="180"/>
    </row>
    <row r="53" spans="1:11" ht="15.75" customHeight="1" x14ac:dyDescent="0.2">
      <c r="A53" s="92">
        <v>36</v>
      </c>
      <c r="B53" s="183"/>
      <c r="C53" s="92" t="s">
        <v>418</v>
      </c>
      <c r="D53" s="183"/>
      <c r="E53" s="93" t="s">
        <v>421</v>
      </c>
      <c r="F53" s="183"/>
      <c r="G53" s="93" t="s">
        <v>421</v>
      </c>
      <c r="H53" s="93" t="s">
        <v>420</v>
      </c>
      <c r="I53" s="61" t="str">
        <f t="shared" si="0"/>
        <v>E050503</v>
      </c>
      <c r="J53" s="61" t="str">
        <f t="shared" si="1"/>
        <v>E050503</v>
      </c>
      <c r="K53" s="180"/>
    </row>
    <row r="54" spans="1:11" ht="15.75" customHeight="1" x14ac:dyDescent="0.2">
      <c r="A54" s="92">
        <v>37</v>
      </c>
      <c r="B54" s="183"/>
      <c r="C54" s="92" t="s">
        <v>418</v>
      </c>
      <c r="D54" s="183"/>
      <c r="E54" s="93" t="s">
        <v>421</v>
      </c>
      <c r="F54" s="183"/>
      <c r="G54" s="93" t="s">
        <v>421</v>
      </c>
      <c r="H54" s="93" t="s">
        <v>431</v>
      </c>
      <c r="I54" s="61" t="str">
        <f t="shared" si="0"/>
        <v>E050504</v>
      </c>
      <c r="J54" s="61" t="str">
        <f t="shared" si="1"/>
        <v>E050504</v>
      </c>
      <c r="K54" s="180"/>
    </row>
    <row r="55" spans="1:11" ht="15.75" customHeight="1" x14ac:dyDescent="0.2">
      <c r="A55" s="92">
        <v>38</v>
      </c>
      <c r="B55" s="183"/>
      <c r="C55" s="92" t="s">
        <v>418</v>
      </c>
      <c r="D55" s="183"/>
      <c r="E55" s="93" t="s">
        <v>421</v>
      </c>
      <c r="F55" s="183"/>
      <c r="G55" s="93" t="s">
        <v>421</v>
      </c>
      <c r="H55" s="93" t="s">
        <v>421</v>
      </c>
      <c r="I55" s="61" t="str">
        <f t="shared" si="0"/>
        <v>E050505</v>
      </c>
      <c r="J55" s="61" t="str">
        <f t="shared" si="1"/>
        <v>E050505</v>
      </c>
      <c r="K55" s="180"/>
    </row>
    <row r="56" spans="1:11" ht="15.75" customHeight="1" x14ac:dyDescent="0.2">
      <c r="A56" s="92">
        <v>39</v>
      </c>
      <c r="B56" s="183"/>
      <c r="C56" s="92" t="s">
        <v>418</v>
      </c>
      <c r="D56" s="183"/>
      <c r="E56" s="93" t="s">
        <v>421</v>
      </c>
      <c r="F56" s="183"/>
      <c r="G56" s="93" t="s">
        <v>421</v>
      </c>
      <c r="H56" s="93" t="s">
        <v>429</v>
      </c>
      <c r="I56" s="61" t="str">
        <f t="shared" si="0"/>
        <v>E050506</v>
      </c>
      <c r="J56" s="61" t="str">
        <f t="shared" si="1"/>
        <v>E050506</v>
      </c>
      <c r="K56" s="180"/>
    </row>
    <row r="57" spans="1:11" ht="15.75" customHeight="1" x14ac:dyDescent="0.2">
      <c r="A57" s="92">
        <v>40</v>
      </c>
      <c r="B57" s="183"/>
      <c r="C57" s="92" t="s">
        <v>418</v>
      </c>
      <c r="D57" s="183"/>
      <c r="E57" s="93" t="s">
        <v>421</v>
      </c>
      <c r="F57" s="183"/>
      <c r="G57" s="93" t="s">
        <v>421</v>
      </c>
      <c r="H57" s="93" t="s">
        <v>436</v>
      </c>
      <c r="I57" s="61" t="str">
        <f t="shared" si="0"/>
        <v>E050507 A</v>
      </c>
      <c r="J57" s="61" t="str">
        <f t="shared" si="1"/>
        <v>E050507 A</v>
      </c>
      <c r="K57" s="180"/>
    </row>
    <row r="58" spans="1:11" ht="15.75" customHeight="1" x14ac:dyDescent="0.2">
      <c r="A58" s="92">
        <v>41</v>
      </c>
      <c r="B58" s="184"/>
      <c r="C58" s="92" t="s">
        <v>418</v>
      </c>
      <c r="D58" s="184"/>
      <c r="E58" s="93" t="s">
        <v>421</v>
      </c>
      <c r="F58" s="184"/>
      <c r="G58" s="93" t="s">
        <v>421</v>
      </c>
      <c r="H58" s="93" t="s">
        <v>437</v>
      </c>
      <c r="I58" s="61" t="str">
        <f t="shared" si="0"/>
        <v>E050507 B</v>
      </c>
      <c r="J58" s="61" t="str">
        <f t="shared" si="1"/>
        <v>E050507 B</v>
      </c>
      <c r="K58" s="181"/>
    </row>
    <row r="59" spans="1:11" ht="15.75" x14ac:dyDescent="0.2">
      <c r="H59" s="53"/>
    </row>
    <row r="60" spans="1:11" ht="70.5" customHeight="1" x14ac:dyDescent="0.2">
      <c r="A60" s="175" t="s">
        <v>509</v>
      </c>
      <c r="B60" s="176"/>
      <c r="C60" s="176"/>
      <c r="D60" s="176"/>
      <c r="E60" s="176"/>
      <c r="F60" s="176"/>
      <c r="G60" s="176"/>
      <c r="H60" s="176"/>
      <c r="I60" s="176"/>
      <c r="J60" s="176"/>
      <c r="K60" s="177"/>
    </row>
    <row r="61" spans="1:11" ht="15.75" x14ac:dyDescent="0.2">
      <c r="H61" s="53"/>
    </row>
    <row r="62" spans="1:11" ht="15.75" x14ac:dyDescent="0.2">
      <c r="A62" s="51" t="s">
        <v>24</v>
      </c>
      <c r="H62" s="53"/>
    </row>
    <row r="63" spans="1:11" ht="15.75" x14ac:dyDescent="0.2">
      <c r="A63" s="51" t="s">
        <v>25</v>
      </c>
      <c r="H63" s="53"/>
    </row>
    <row r="64" spans="1:11" ht="15.75" x14ac:dyDescent="0.2">
      <c r="A64" s="210" t="s">
        <v>449</v>
      </c>
      <c r="H64" s="53"/>
    </row>
    <row r="65" spans="1:8" ht="15.75" x14ac:dyDescent="0.25">
      <c r="A65" s="15" t="s">
        <v>488</v>
      </c>
      <c r="B65" s="210"/>
      <c r="H65" s="53"/>
    </row>
    <row r="66" spans="1:8" ht="15.75" x14ac:dyDescent="0.25">
      <c r="A66" s="15" t="s">
        <v>489</v>
      </c>
      <c r="H66" s="53"/>
    </row>
    <row r="67" spans="1:8" ht="15.75" x14ac:dyDescent="0.2">
      <c r="H67" s="53"/>
    </row>
    <row r="68" spans="1:8" ht="15.75" x14ac:dyDescent="0.2">
      <c r="H68" s="53"/>
    </row>
    <row r="69" spans="1:8" ht="15.75" x14ac:dyDescent="0.2">
      <c r="H69" s="53"/>
    </row>
    <row r="70" spans="1:8" ht="15.75" x14ac:dyDescent="0.2">
      <c r="H70" s="53"/>
    </row>
    <row r="71" spans="1:8" ht="15.75" x14ac:dyDescent="0.2">
      <c r="H71" s="53"/>
    </row>
    <row r="72" spans="1:8" ht="15.75" x14ac:dyDescent="0.2">
      <c r="H72" s="53"/>
    </row>
    <row r="196" spans="810:811" ht="15.75" x14ac:dyDescent="0.2">
      <c r="AED196" s="51" t="s">
        <v>24</v>
      </c>
    </row>
    <row r="197" spans="810:811" ht="15.75" x14ac:dyDescent="0.2">
      <c r="AED197" s="51" t="s">
        <v>25</v>
      </c>
    </row>
    <row r="198" spans="810:811" ht="15.75" x14ac:dyDescent="0.2">
      <c r="AED198" s="118" t="s">
        <v>449</v>
      </c>
      <c r="AEE198" s="118"/>
    </row>
    <row r="296" spans="829:830" ht="15.75" x14ac:dyDescent="0.2">
      <c r="AEW296" s="51" t="s">
        <v>24</v>
      </c>
    </row>
    <row r="297" spans="829:830" ht="15.75" x14ac:dyDescent="0.2">
      <c r="AEW297" s="51" t="s">
        <v>25</v>
      </c>
    </row>
    <row r="298" spans="829:830" ht="15.75" x14ac:dyDescent="0.2">
      <c r="AEW298" s="118" t="s">
        <v>449</v>
      </c>
      <c r="AEX298" s="118"/>
    </row>
  </sheetData>
  <mergeCells count="26">
    <mergeCell ref="AEW298:AEX298"/>
    <mergeCell ref="E4:E5"/>
    <mergeCell ref="E8:E9"/>
    <mergeCell ref="A11:E11"/>
    <mergeCell ref="A14:H14"/>
    <mergeCell ref="A6:E6"/>
    <mergeCell ref="F50:F58"/>
    <mergeCell ref="F18:F26"/>
    <mergeCell ref="F27:F31"/>
    <mergeCell ref="F32:F41"/>
    <mergeCell ref="F42:F49"/>
    <mergeCell ref="A2:E2"/>
    <mergeCell ref="A15:H15"/>
    <mergeCell ref="AED198:AEE198"/>
    <mergeCell ref="A60:K60"/>
    <mergeCell ref="G4:G5"/>
    <mergeCell ref="F4:F5"/>
    <mergeCell ref="F8:F9"/>
    <mergeCell ref="G8:G9"/>
    <mergeCell ref="K18:K26"/>
    <mergeCell ref="K27:K31"/>
    <mergeCell ref="K32:K41"/>
    <mergeCell ref="K42:K49"/>
    <mergeCell ref="K50:K58"/>
    <mergeCell ref="B18:B58"/>
    <mergeCell ref="D18:D58"/>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B270A-9DBE-4F36-8EED-16DA70A831FD}">
  <dimension ref="A1:AMS664"/>
  <sheetViews>
    <sheetView topLeftCell="A5" workbookViewId="0">
      <selection activeCell="C5" sqref="C5"/>
    </sheetView>
  </sheetViews>
  <sheetFormatPr defaultRowHeight="15" x14ac:dyDescent="0.25"/>
  <cols>
    <col min="1" max="1" width="27.140625" customWidth="1"/>
    <col min="2" max="2" width="29.140625" customWidth="1"/>
    <col min="3" max="3" width="26.85546875" customWidth="1"/>
    <col min="4" max="4" width="32.140625" customWidth="1"/>
    <col min="5" max="5" width="30.7109375" customWidth="1"/>
    <col min="6" max="6" width="11.85546875" customWidth="1"/>
    <col min="7" max="7" width="10" customWidth="1"/>
    <col min="8" max="8" width="10.42578125" customWidth="1"/>
  </cols>
  <sheetData>
    <row r="1" spans="1:10" ht="30" customHeight="1" x14ac:dyDescent="0.25">
      <c r="A1" s="190" t="s">
        <v>504</v>
      </c>
      <c r="B1" s="165"/>
      <c r="C1" s="165"/>
      <c r="D1" s="165"/>
      <c r="E1" s="165"/>
      <c r="F1" s="1"/>
      <c r="G1" s="1"/>
    </row>
    <row r="2" spans="1:10" x14ac:dyDescent="0.25">
      <c r="A2" s="1"/>
      <c r="B2" s="1"/>
      <c r="C2" s="1"/>
      <c r="D2" s="1"/>
      <c r="E2" s="1"/>
      <c r="F2" s="1"/>
      <c r="G2" s="1"/>
    </row>
    <row r="3" spans="1:10" ht="48" customHeight="1" x14ac:dyDescent="0.25">
      <c r="A3" s="188" t="s">
        <v>494</v>
      </c>
      <c r="B3" s="188"/>
      <c r="C3" s="188"/>
      <c r="D3" s="188"/>
      <c r="E3" s="188"/>
      <c r="F3" s="188"/>
      <c r="G3" s="188"/>
    </row>
    <row r="4" spans="1:10" ht="30" customHeight="1" x14ac:dyDescent="0.25">
      <c r="A4" s="86" t="s">
        <v>495</v>
      </c>
      <c r="B4" s="88" t="s">
        <v>412</v>
      </c>
      <c r="C4" s="88" t="s">
        <v>413</v>
      </c>
      <c r="D4" s="88" t="s">
        <v>414</v>
      </c>
      <c r="E4" s="88" t="s">
        <v>415</v>
      </c>
      <c r="F4" s="1"/>
      <c r="G4" s="1"/>
    </row>
    <row r="5" spans="1:10" ht="12" customHeight="1" x14ac:dyDescent="0.25">
      <c r="A5" s="87"/>
      <c r="B5" s="8"/>
      <c r="C5" s="8"/>
      <c r="D5" s="8"/>
      <c r="E5" s="8"/>
      <c r="F5" s="1"/>
      <c r="G5" s="1"/>
    </row>
    <row r="6" spans="1:10" ht="30" customHeight="1" x14ac:dyDescent="0.25">
      <c r="A6" s="189" t="s">
        <v>496</v>
      </c>
      <c r="B6" s="89" t="str">
        <f>_xlfn.TEXTJOIN("",TRUE,B4,C4,D4,E4)</f>
        <v xml:space="preserve">The Electoral Commission has a mandate to conduct public elections in Ghana. </v>
      </c>
      <c r="C6" s="90"/>
      <c r="D6" s="91"/>
      <c r="E6" s="8"/>
      <c r="F6" s="208" t="s">
        <v>505</v>
      </c>
      <c r="G6" s="208"/>
      <c r="H6" s="208"/>
      <c r="I6" s="206"/>
      <c r="J6" s="206"/>
    </row>
    <row r="7" spans="1:10" ht="30" customHeight="1" x14ac:dyDescent="0.25">
      <c r="A7" s="189"/>
      <c r="B7" s="89" t="str">
        <f>_xlfn.TEXTJOIN("",FALSE,B4,C4,D4,E4)</f>
        <v xml:space="preserve">The Electoral Commission has a mandate to conduct public elections in Ghana. </v>
      </c>
      <c r="C7" s="91"/>
      <c r="D7" s="91"/>
      <c r="E7" s="8"/>
      <c r="F7" s="208" t="s">
        <v>506</v>
      </c>
      <c r="G7" s="208"/>
      <c r="H7" s="208"/>
    </row>
    <row r="9" spans="1:10" ht="8.25" customHeight="1" x14ac:dyDescent="0.25">
      <c r="A9" s="209"/>
      <c r="B9" s="209"/>
      <c r="C9" s="209"/>
      <c r="D9" s="209"/>
      <c r="E9" s="209"/>
      <c r="F9" s="209"/>
      <c r="G9" s="209"/>
      <c r="H9" s="209"/>
    </row>
    <row r="11" spans="1:10" ht="15.75" x14ac:dyDescent="0.25">
      <c r="A11" s="86" t="s">
        <v>497</v>
      </c>
      <c r="B11" s="88" t="s">
        <v>412</v>
      </c>
      <c r="C11" s="88" t="s">
        <v>413</v>
      </c>
      <c r="E11" s="88" t="s">
        <v>414</v>
      </c>
      <c r="F11" s="88" t="s">
        <v>415</v>
      </c>
    </row>
    <row r="13" spans="1:10" ht="35.25" customHeight="1" x14ac:dyDescent="0.25">
      <c r="A13" s="189" t="s">
        <v>498</v>
      </c>
      <c r="B13" s="89" t="str">
        <f>_xlfn.TEXTJOIN("",TRUE,B11,C11,D11,E11,F11)</f>
        <v xml:space="preserve">The Electoral Commission has a mandate to conduct public elections in Ghana. </v>
      </c>
      <c r="C13" s="90"/>
      <c r="D13" s="91"/>
      <c r="E13" s="8"/>
      <c r="F13" s="205" t="s">
        <v>505</v>
      </c>
      <c r="G13" s="205"/>
      <c r="H13" s="205"/>
    </row>
    <row r="14" spans="1:10" ht="33.75" customHeight="1" x14ac:dyDescent="0.25">
      <c r="A14" s="189"/>
      <c r="B14" s="89" t="str">
        <f>_xlfn.TEXTJOIN("",FALSE,B11,C11,D11,E11,F11)</f>
        <v xml:space="preserve">The Electoral Commission has a mandate to conduct public elections in Ghana. </v>
      </c>
      <c r="C14" s="91"/>
      <c r="D14" s="91"/>
      <c r="E14" s="8"/>
      <c r="F14" s="205" t="s">
        <v>506</v>
      </c>
      <c r="G14" s="205"/>
      <c r="H14" s="205"/>
    </row>
    <row r="16" spans="1:10" ht="57.75" customHeight="1" x14ac:dyDescent="0.25">
      <c r="A16" s="175" t="s">
        <v>507</v>
      </c>
      <c r="B16" s="176"/>
      <c r="C16" s="176"/>
      <c r="D16" s="176"/>
      <c r="E16" s="176"/>
      <c r="F16" s="176"/>
      <c r="G16" s="176"/>
      <c r="H16" s="177"/>
    </row>
    <row r="17" spans="1:5" ht="15.75" customHeight="1" x14ac:dyDescent="0.25">
      <c r="E17" s="207"/>
    </row>
    <row r="18" spans="1:5" ht="22.5" customHeight="1" x14ac:dyDescent="0.25">
      <c r="A18" s="51" t="s">
        <v>24</v>
      </c>
      <c r="B18" s="1"/>
    </row>
    <row r="19" spans="1:5" ht="15.75" x14ac:dyDescent="0.25">
      <c r="A19" s="51" t="s">
        <v>25</v>
      </c>
      <c r="B19" s="1"/>
    </row>
    <row r="20" spans="1:5" ht="15.75" x14ac:dyDescent="0.25">
      <c r="A20" s="118" t="s">
        <v>449</v>
      </c>
      <c r="B20" s="118"/>
    </row>
    <row r="21" spans="1:5" ht="15.75" x14ac:dyDescent="0.25">
      <c r="A21" s="15" t="s">
        <v>488</v>
      </c>
    </row>
    <row r="22" spans="1:5" ht="15.75" x14ac:dyDescent="0.25">
      <c r="A22" s="15" t="s">
        <v>489</v>
      </c>
    </row>
    <row r="662" spans="1032:1033" ht="15.75" x14ac:dyDescent="0.25">
      <c r="AMR662" s="51" t="s">
        <v>24</v>
      </c>
      <c r="AMS662" s="1"/>
    </row>
    <row r="663" spans="1032:1033" ht="15.75" x14ac:dyDescent="0.25">
      <c r="AMR663" s="51" t="s">
        <v>25</v>
      </c>
      <c r="AMS663" s="1"/>
    </row>
    <row r="664" spans="1032:1033" ht="15.75" x14ac:dyDescent="0.25">
      <c r="AMR664" s="118" t="s">
        <v>449</v>
      </c>
      <c r="AMS664" s="118"/>
    </row>
  </sheetData>
  <mergeCells count="12">
    <mergeCell ref="A3:G3"/>
    <mergeCell ref="A6:A7"/>
    <mergeCell ref="A1:E1"/>
    <mergeCell ref="A20:B20"/>
    <mergeCell ref="AMR664:AMS664"/>
    <mergeCell ref="F6:H6"/>
    <mergeCell ref="F7:H7"/>
    <mergeCell ref="A13:A14"/>
    <mergeCell ref="F13:H13"/>
    <mergeCell ref="F14:H14"/>
    <mergeCell ref="A9:H9"/>
    <mergeCell ref="A16:H1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OFF. FILE CODING-DETERMINANTS </vt:lpstr>
      <vt:lpstr>OFFICE FILE CODING SYSTEM</vt:lpstr>
      <vt:lpstr>USING DIFFERENT SUB-FILES &amp; VOL</vt:lpstr>
      <vt:lpstr>OFFICE ASSETS FILING SYSTEM</vt:lpstr>
      <vt:lpstr>FIXED ASSETS FILING SYSTEM</vt:lpstr>
      <vt:lpstr>PSA STAFF PERSONAL FILING SYS.</vt:lpstr>
      <vt:lpstr>PS CODES (TEXTJOIN FORMULA)</vt:lpstr>
      <vt:lpstr>TEXTJOIN FORMULA - ALPHABETS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NANA KWAKU DUODU</dc:creator>
  <cp:lastModifiedBy>NANA KWAKU DUODU</cp:lastModifiedBy>
  <dcterms:created xsi:type="dcterms:W3CDTF">2025-05-19T10:43:21Z</dcterms:created>
  <dcterms:modified xsi:type="dcterms:W3CDTF">2025-06-01T17:59:08Z</dcterms:modified>
</cp:coreProperties>
</file>